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drawings/drawing5.xml" ContentType="application/vnd.openxmlformats-officedocument.drawing+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tabRatio="779"/>
  </bookViews>
  <sheets>
    <sheet name="Example 1 - 3 Dice" sheetId="6" r:id="rId1"/>
    <sheet name="Example 2 - Which Dice" sheetId="4" r:id="rId2"/>
    <sheet name="Example 3 - Heads or Tails" sheetId="1" r:id="rId3"/>
    <sheet name="Example 4-Which Dice W Errors" sheetId="5" r:id="rId4"/>
    <sheet name="Example 4A-Dice W Many Errors" sheetId="7" r:id="rId5"/>
    <sheet name="Example 5 - Tank Problem" sheetId="9" r:id="rId6"/>
    <sheet name="Example 5A-Tank Problem Variant" sheetId="11" r:id="rId7"/>
    <sheet name="Example 6 - Drug Testing" sheetId="10" r:id="rId8"/>
  </sheets>
  <calcPr calcId="145621"/>
</workbook>
</file>

<file path=xl/calcChain.xml><?xml version="1.0" encoding="utf-8"?>
<calcChain xmlns="http://schemas.openxmlformats.org/spreadsheetml/2006/main">
  <c r="B17" i="11" l="1"/>
  <c r="CY14" i="11"/>
  <c r="DB12" i="11"/>
  <c r="DC12" i="11"/>
  <c r="DD12" i="11"/>
  <c r="DE12" i="11"/>
  <c r="DF12" i="11"/>
  <c r="DG12" i="11"/>
  <c r="DH12" i="11"/>
  <c r="DI12" i="11"/>
  <c r="DJ12" i="11"/>
  <c r="DK12" i="11"/>
  <c r="DL12" i="11"/>
  <c r="DM12" i="11"/>
  <c r="DN12" i="11"/>
  <c r="DO12" i="11"/>
  <c r="DP12" i="11"/>
  <c r="DQ12" i="11"/>
  <c r="DR12" i="11"/>
  <c r="DS12" i="11"/>
  <c r="DT12" i="11"/>
  <c r="DU12" i="11"/>
  <c r="DV12" i="11"/>
  <c r="DW12" i="11"/>
  <c r="DX12" i="11"/>
  <c r="DY12" i="11"/>
  <c r="DZ12" i="11"/>
  <c r="EA12" i="11"/>
  <c r="EB12" i="11"/>
  <c r="EC12" i="11"/>
  <c r="ED12" i="11"/>
  <c r="EE12" i="11"/>
  <c r="EF12" i="11"/>
  <c r="EG12" i="11"/>
  <c r="EH12" i="11"/>
  <c r="EI12" i="11"/>
  <c r="EJ12" i="11"/>
  <c r="EK12" i="11"/>
  <c r="EL12" i="11"/>
  <c r="EM12" i="11"/>
  <c r="EN12" i="11"/>
  <c r="EO12" i="11"/>
  <c r="EP12" i="11"/>
  <c r="EQ12" i="11"/>
  <c r="ER12" i="11"/>
  <c r="ES12" i="11"/>
  <c r="ET12" i="11"/>
  <c r="EU12" i="11"/>
  <c r="EV12" i="11"/>
  <c r="EW12" i="11"/>
  <c r="EX12" i="11"/>
  <c r="EY12" i="11"/>
  <c r="EZ12" i="11"/>
  <c r="FA12" i="11"/>
  <c r="FB12" i="11"/>
  <c r="FC12" i="11"/>
  <c r="FD12" i="11"/>
  <c r="FE12" i="11"/>
  <c r="FF12" i="11"/>
  <c r="FG12" i="11"/>
  <c r="FH12" i="11"/>
  <c r="FI12" i="11"/>
  <c r="FJ12" i="11"/>
  <c r="FK12" i="11"/>
  <c r="FL12" i="11"/>
  <c r="FM12" i="11"/>
  <c r="FN12" i="11"/>
  <c r="FO12" i="11"/>
  <c r="FP12" i="11"/>
  <c r="FQ12" i="11"/>
  <c r="FR12" i="11"/>
  <c r="FS12" i="11"/>
  <c r="FT12" i="11"/>
  <c r="FU12" i="11"/>
  <c r="FV12" i="11"/>
  <c r="FW12" i="11"/>
  <c r="FX12" i="11"/>
  <c r="FY12" i="11"/>
  <c r="FZ12" i="11"/>
  <c r="GA12" i="11"/>
  <c r="GB12" i="11"/>
  <c r="GC12" i="11"/>
  <c r="GD12" i="11"/>
  <c r="GE12" i="11"/>
  <c r="GF12" i="11"/>
  <c r="GG12" i="11"/>
  <c r="GH12" i="11"/>
  <c r="GI12" i="11"/>
  <c r="GJ12" i="11"/>
  <c r="GK12" i="11"/>
  <c r="GL12" i="11"/>
  <c r="GM12" i="11"/>
  <c r="GN12" i="11"/>
  <c r="GO12" i="11"/>
  <c r="GP12" i="11"/>
  <c r="GQ12" i="11"/>
  <c r="GR12" i="11"/>
  <c r="GS12" i="11"/>
  <c r="GT12" i="11"/>
  <c r="GU12" i="11"/>
  <c r="GV12" i="11"/>
  <c r="GW12" i="11"/>
  <c r="EM11" i="11"/>
  <c r="EN11" i="11"/>
  <c r="EO11" i="11"/>
  <c r="EP11" i="11"/>
  <c r="EQ11" i="11"/>
  <c r="ER11" i="11"/>
  <c r="ES11" i="11"/>
  <c r="ET11" i="11"/>
  <c r="EU11" i="11"/>
  <c r="EV11" i="11"/>
  <c r="EW11" i="11"/>
  <c r="EX11" i="11"/>
  <c r="EY11" i="11"/>
  <c r="EZ11" i="11"/>
  <c r="FA11" i="11"/>
  <c r="FB11" i="11"/>
  <c r="FC11" i="11"/>
  <c r="FD11" i="11"/>
  <c r="FE11" i="11"/>
  <c r="FF11" i="11"/>
  <c r="FG11" i="11"/>
  <c r="FH11" i="11"/>
  <c r="FI11" i="11"/>
  <c r="FJ11" i="11"/>
  <c r="FK11" i="11"/>
  <c r="FL11" i="11"/>
  <c r="FM11" i="11"/>
  <c r="FN11" i="11"/>
  <c r="FO11" i="11"/>
  <c r="FP11" i="11"/>
  <c r="FQ11" i="11"/>
  <c r="FR11" i="11"/>
  <c r="FS11" i="11"/>
  <c r="FT11" i="11"/>
  <c r="FU11" i="11"/>
  <c r="FV11" i="11"/>
  <c r="FW11" i="11"/>
  <c r="FX11" i="11"/>
  <c r="FY11" i="11"/>
  <c r="FZ11" i="11"/>
  <c r="GA11" i="11"/>
  <c r="GB11" i="11"/>
  <c r="GC11" i="11"/>
  <c r="GD11" i="11"/>
  <c r="GE11" i="11"/>
  <c r="GF11" i="11"/>
  <c r="GG11" i="11"/>
  <c r="GH11" i="11"/>
  <c r="GI11" i="11"/>
  <c r="GJ11" i="11"/>
  <c r="GK11" i="11"/>
  <c r="GL11" i="11"/>
  <c r="GM11" i="11"/>
  <c r="GN11" i="11"/>
  <c r="GO11" i="11"/>
  <c r="GP11" i="11"/>
  <c r="GQ11" i="11"/>
  <c r="GR11" i="11"/>
  <c r="GS11" i="11"/>
  <c r="GT11" i="11"/>
  <c r="GU11" i="11"/>
  <c r="GV11" i="11"/>
  <c r="GW11" i="11"/>
  <c r="EY10" i="11"/>
  <c r="EZ10" i="11"/>
  <c r="FA10" i="11"/>
  <c r="FB10" i="11"/>
  <c r="FC10" i="11"/>
  <c r="FD10" i="11"/>
  <c r="FE10" i="11"/>
  <c r="FF10" i="11"/>
  <c r="FG10" i="11"/>
  <c r="FH10" i="11"/>
  <c r="FI10" i="11"/>
  <c r="FJ10" i="11"/>
  <c r="FK10" i="11"/>
  <c r="FL10" i="11"/>
  <c r="FM10" i="11"/>
  <c r="FN10" i="11"/>
  <c r="FO10" i="11"/>
  <c r="FP10" i="11"/>
  <c r="FQ10" i="11"/>
  <c r="FR10" i="11"/>
  <c r="FS10" i="11"/>
  <c r="FT10" i="11"/>
  <c r="FU10" i="11"/>
  <c r="FV10" i="11"/>
  <c r="FW10" i="11"/>
  <c r="FX10" i="11"/>
  <c r="FY10" i="11"/>
  <c r="FZ10" i="11"/>
  <c r="GA10" i="11"/>
  <c r="GB10" i="11"/>
  <c r="GC10" i="11"/>
  <c r="GD10" i="11"/>
  <c r="GE10" i="11"/>
  <c r="GF10" i="11"/>
  <c r="GG10" i="11"/>
  <c r="GH10" i="11"/>
  <c r="GI10" i="11"/>
  <c r="GJ10" i="11"/>
  <c r="GK10" i="11"/>
  <c r="GL10" i="11"/>
  <c r="GM10" i="11"/>
  <c r="GN10" i="11"/>
  <c r="GO10" i="11"/>
  <c r="GP10" i="11"/>
  <c r="GQ10" i="11"/>
  <c r="GR10" i="11"/>
  <c r="GS10" i="11"/>
  <c r="GT10" i="11"/>
  <c r="GU10" i="11"/>
  <c r="GV10" i="11"/>
  <c r="GW10" i="11"/>
  <c r="CY11" i="11" s="1"/>
  <c r="DB10" i="11"/>
  <c r="BB11" i="11"/>
  <c r="BC11" i="11"/>
  <c r="BD11" i="11"/>
  <c r="BE11" i="11"/>
  <c r="BF11" i="11"/>
  <c r="BG11" i="11"/>
  <c r="BH11" i="11"/>
  <c r="BI11" i="11"/>
  <c r="BJ11" i="11"/>
  <c r="BK11" i="11"/>
  <c r="BL11" i="11"/>
  <c r="BM11" i="11"/>
  <c r="BN11" i="11"/>
  <c r="BO11" i="11"/>
  <c r="BP11" i="11"/>
  <c r="BQ11" i="11"/>
  <c r="BR11" i="11"/>
  <c r="BS11" i="11"/>
  <c r="BT11" i="11"/>
  <c r="BU11" i="11"/>
  <c r="BV11" i="11"/>
  <c r="BW11" i="11"/>
  <c r="BX11" i="11"/>
  <c r="BY11" i="11"/>
  <c r="BZ11" i="11"/>
  <c r="CA11" i="11"/>
  <c r="CB11" i="11"/>
  <c r="CC11" i="11"/>
  <c r="CD11" i="11"/>
  <c r="CE11" i="11"/>
  <c r="CF11" i="11"/>
  <c r="CG11" i="11"/>
  <c r="CH11" i="11"/>
  <c r="CI11" i="11"/>
  <c r="CJ11" i="11"/>
  <c r="CK11" i="11"/>
  <c r="CL11" i="11"/>
  <c r="CM11" i="11"/>
  <c r="CN11" i="11"/>
  <c r="CO11" i="11"/>
  <c r="CP11" i="11"/>
  <c r="CQ11" i="11"/>
  <c r="CR11" i="11"/>
  <c r="CS11" i="11"/>
  <c r="CT11" i="11"/>
  <c r="CU11" i="11"/>
  <c r="CV11" i="11"/>
  <c r="CW11" i="11"/>
  <c r="CX11" i="11"/>
  <c r="I14" i="11"/>
  <c r="H14" i="11"/>
  <c r="G14" i="11"/>
  <c r="F14" i="11"/>
  <c r="E14" i="11"/>
  <c r="D14" i="11"/>
  <c r="I13" i="11"/>
  <c r="H13" i="11"/>
  <c r="G13" i="11"/>
  <c r="F13" i="11"/>
  <c r="E13" i="11"/>
  <c r="D13" i="11"/>
  <c r="F12" i="11"/>
  <c r="E12" i="11"/>
  <c r="D12" i="11"/>
  <c r="D11" i="11"/>
  <c r="EX10" i="11"/>
  <c r="AZ11" i="11" s="1"/>
  <c r="EW10" i="11"/>
  <c r="AY11" i="11" s="1"/>
  <c r="EV10" i="11"/>
  <c r="AX11" i="11" s="1"/>
  <c r="EU10" i="11"/>
  <c r="AW11" i="11" s="1"/>
  <c r="ET10" i="11"/>
  <c r="AV11" i="11" s="1"/>
  <c r="ES10" i="11"/>
  <c r="AU11" i="11" s="1"/>
  <c r="ER10" i="11"/>
  <c r="AT11" i="11" s="1"/>
  <c r="EQ10" i="11"/>
  <c r="AS11" i="11" s="1"/>
  <c r="EP10" i="11"/>
  <c r="AR11" i="11" s="1"/>
  <c r="EO10" i="11"/>
  <c r="AQ11" i="11" s="1"/>
  <c r="EN10" i="11"/>
  <c r="AP11" i="11" s="1"/>
  <c r="EM10" i="11"/>
  <c r="AO11" i="11" s="1"/>
  <c r="EL10" i="11"/>
  <c r="AN11" i="11" s="1"/>
  <c r="EK10" i="11"/>
  <c r="AM11" i="11" s="1"/>
  <c r="EJ10" i="11"/>
  <c r="AL11" i="11" s="1"/>
  <c r="EI10" i="11"/>
  <c r="AK11" i="11" s="1"/>
  <c r="EH10" i="11"/>
  <c r="AJ11" i="11" s="1"/>
  <c r="EG10" i="11"/>
  <c r="AI11" i="11" s="1"/>
  <c r="EF10" i="11"/>
  <c r="AH11" i="11" s="1"/>
  <c r="EE10" i="11"/>
  <c r="AG11" i="11" s="1"/>
  <c r="ED10" i="11"/>
  <c r="AF11" i="11" s="1"/>
  <c r="EC10" i="11"/>
  <c r="AE11" i="11" s="1"/>
  <c r="EB10" i="11"/>
  <c r="AD11" i="11" s="1"/>
  <c r="EA10" i="11"/>
  <c r="AC11" i="11" s="1"/>
  <c r="DZ10" i="11"/>
  <c r="AB11" i="11" s="1"/>
  <c r="DY10" i="11"/>
  <c r="AA11" i="11" s="1"/>
  <c r="DX10" i="11"/>
  <c r="Z11" i="11" s="1"/>
  <c r="DW10" i="11"/>
  <c r="Y11" i="11" s="1"/>
  <c r="DV10" i="11"/>
  <c r="X11" i="11" s="1"/>
  <c r="DU10" i="11"/>
  <c r="W11" i="11" s="1"/>
  <c r="DT10" i="11"/>
  <c r="V11" i="11" s="1"/>
  <c r="DS10" i="11"/>
  <c r="U11" i="11" s="1"/>
  <c r="DR10" i="11"/>
  <c r="T11" i="11" s="1"/>
  <c r="DQ10" i="11"/>
  <c r="S11" i="11" s="1"/>
  <c r="DP10" i="11"/>
  <c r="R11" i="11" s="1"/>
  <c r="DO10" i="11"/>
  <c r="Q11" i="11" s="1"/>
  <c r="DN10" i="11"/>
  <c r="P11" i="11" s="1"/>
  <c r="DM10" i="11"/>
  <c r="O11" i="11" s="1"/>
  <c r="DL10" i="11"/>
  <c r="N11" i="11" s="1"/>
  <c r="DK10" i="11"/>
  <c r="M11" i="11" s="1"/>
  <c r="DJ10" i="11"/>
  <c r="L11" i="11" s="1"/>
  <c r="DI10" i="11"/>
  <c r="K11" i="11" s="1"/>
  <c r="DH10" i="11"/>
  <c r="J11" i="11" s="1"/>
  <c r="DG10" i="11"/>
  <c r="I11" i="11" s="1"/>
  <c r="DF10" i="11"/>
  <c r="H11" i="11" s="1"/>
  <c r="DE10" i="11"/>
  <c r="G11" i="11" s="1"/>
  <c r="DD10" i="11"/>
  <c r="F11" i="11" s="1"/>
  <c r="DC10" i="11"/>
  <c r="E11" i="11" s="1"/>
  <c r="B17" i="9"/>
  <c r="D11" i="9"/>
  <c r="H11" i="9"/>
  <c r="I11" i="9"/>
  <c r="J11" i="9"/>
  <c r="K11" i="9"/>
  <c r="L11" i="9"/>
  <c r="M11" i="9"/>
  <c r="N11" i="9"/>
  <c r="O11" i="9"/>
  <c r="P11" i="9"/>
  <c r="Q11" i="9"/>
  <c r="R11" i="9"/>
  <c r="S11" i="9"/>
  <c r="T11" i="9"/>
  <c r="U11" i="9"/>
  <c r="V11" i="9"/>
  <c r="W11" i="9"/>
  <c r="X11" i="9"/>
  <c r="Y11" i="9"/>
  <c r="Z11" i="9"/>
  <c r="AA11" i="9"/>
  <c r="AB11" i="9"/>
  <c r="AC11" i="9"/>
  <c r="AD11" i="9"/>
  <c r="AE11" i="9"/>
  <c r="AF11" i="9"/>
  <c r="AG11" i="9"/>
  <c r="AH11" i="9"/>
  <c r="AI11" i="9"/>
  <c r="AJ11" i="9"/>
  <c r="AK11" i="9"/>
  <c r="AL11" i="9"/>
  <c r="AM11" i="9"/>
  <c r="AN11" i="9"/>
  <c r="AO11" i="9"/>
  <c r="AP11" i="9"/>
  <c r="AQ11" i="9"/>
  <c r="AR11" i="9"/>
  <c r="AS11" i="9"/>
  <c r="AT11" i="9"/>
  <c r="AU11" i="9"/>
  <c r="AV11" i="9"/>
  <c r="AW11" i="9"/>
  <c r="AX11" i="9"/>
  <c r="AY11" i="9"/>
  <c r="AZ11" i="9"/>
  <c r="BA11" i="9"/>
  <c r="H13" i="9"/>
  <c r="I13" i="9"/>
  <c r="H14" i="9"/>
  <c r="I14" i="9"/>
  <c r="E11" i="9"/>
  <c r="F11" i="9"/>
  <c r="G11" i="9"/>
  <c r="E12" i="9"/>
  <c r="F12" i="9"/>
  <c r="E13" i="9"/>
  <c r="F13" i="9"/>
  <c r="G13" i="9"/>
  <c r="E14" i="9"/>
  <c r="F14" i="9"/>
  <c r="G14" i="9"/>
  <c r="D12" i="9"/>
  <c r="D13" i="9"/>
  <c r="D14" i="9"/>
  <c r="BE10" i="9"/>
  <c r="BF10" i="9"/>
  <c r="BG10" i="9"/>
  <c r="BH10" i="9"/>
  <c r="BI10" i="9"/>
  <c r="BJ10" i="9"/>
  <c r="BK10" i="9"/>
  <c r="BL10" i="9"/>
  <c r="BM10" i="9"/>
  <c r="BN10" i="9"/>
  <c r="BO10" i="9"/>
  <c r="BP10" i="9"/>
  <c r="BQ10" i="9"/>
  <c r="BR10" i="9"/>
  <c r="BS10" i="9"/>
  <c r="BT10" i="9"/>
  <c r="BU10" i="9"/>
  <c r="BV10" i="9"/>
  <c r="BW10" i="9"/>
  <c r="BX10" i="9"/>
  <c r="BY10" i="9"/>
  <c r="BZ10" i="9"/>
  <c r="CA10" i="9"/>
  <c r="CB10" i="9"/>
  <c r="CC10" i="9"/>
  <c r="CD10" i="9"/>
  <c r="CE10" i="9"/>
  <c r="CF10" i="9"/>
  <c r="CG10" i="9"/>
  <c r="CH10" i="9"/>
  <c r="CI10" i="9"/>
  <c r="CJ10" i="9"/>
  <c r="CK10" i="9"/>
  <c r="CL10" i="9"/>
  <c r="CM10" i="9"/>
  <c r="CN10" i="9"/>
  <c r="CO10" i="9"/>
  <c r="CP10" i="9"/>
  <c r="CQ10" i="9"/>
  <c r="CR10" i="9"/>
  <c r="CS10" i="9"/>
  <c r="CT10" i="9"/>
  <c r="CU10" i="9"/>
  <c r="CV10" i="9"/>
  <c r="CW10" i="9"/>
  <c r="CX10" i="9"/>
  <c r="CY10" i="9"/>
  <c r="CZ10" i="9"/>
  <c r="DA10" i="9"/>
  <c r="BD10" i="9"/>
  <c r="CC12" i="11" l="1"/>
  <c r="BA11" i="11"/>
  <c r="DE11" i="11" s="1"/>
  <c r="G12" i="11" s="1"/>
  <c r="DI11" i="11"/>
  <c r="K12" i="11" s="1"/>
  <c r="DL11" i="11"/>
  <c r="N12" i="11" s="1"/>
  <c r="DP11" i="11"/>
  <c r="R12" i="11" s="1"/>
  <c r="DT11" i="11"/>
  <c r="V12" i="11" s="1"/>
  <c r="DX11" i="11"/>
  <c r="Z12" i="11" s="1"/>
  <c r="EB11" i="11"/>
  <c r="AD12" i="11" s="1"/>
  <c r="EF11" i="11"/>
  <c r="AH12" i="11" s="1"/>
  <c r="EJ11" i="11"/>
  <c r="AL12" i="11" s="1"/>
  <c r="AP12" i="11"/>
  <c r="AT12" i="11"/>
  <c r="AX12" i="11"/>
  <c r="DM11" i="11"/>
  <c r="O12" i="11" s="1"/>
  <c r="DQ11" i="11"/>
  <c r="S12" i="11" s="1"/>
  <c r="DU11" i="11"/>
  <c r="W12" i="11" s="1"/>
  <c r="DY11" i="11"/>
  <c r="AA12" i="11" s="1"/>
  <c r="EC11" i="11"/>
  <c r="AE12" i="11" s="1"/>
  <c r="EG11" i="11"/>
  <c r="AI12" i="11" s="1"/>
  <c r="EK11" i="11"/>
  <c r="AM12" i="11" s="1"/>
  <c r="AQ12" i="11"/>
  <c r="AU12" i="11"/>
  <c r="AY12" i="11"/>
  <c r="DF11" i="11"/>
  <c r="H12" i="11" s="1"/>
  <c r="DJ11" i="11"/>
  <c r="L12" i="11" s="1"/>
  <c r="DN11" i="11"/>
  <c r="P12" i="11" s="1"/>
  <c r="DR11" i="11"/>
  <c r="T12" i="11" s="1"/>
  <c r="DV11" i="11"/>
  <c r="X12" i="11" s="1"/>
  <c r="DZ11" i="11"/>
  <c r="AB12" i="11" s="1"/>
  <c r="ED11" i="11"/>
  <c r="AF12" i="11" s="1"/>
  <c r="EH11" i="11"/>
  <c r="AJ12" i="11" s="1"/>
  <c r="EL11" i="11"/>
  <c r="AN12" i="11" s="1"/>
  <c r="AR12" i="11"/>
  <c r="AV12" i="11"/>
  <c r="AZ12" i="11"/>
  <c r="DC11" i="11"/>
  <c r="DG11" i="11"/>
  <c r="I12" i="11" s="1"/>
  <c r="DK11" i="11"/>
  <c r="M12" i="11" s="1"/>
  <c r="DO11" i="11"/>
  <c r="Q12" i="11" s="1"/>
  <c r="DS11" i="11"/>
  <c r="U12" i="11" s="1"/>
  <c r="DW11" i="11"/>
  <c r="Y12" i="11" s="1"/>
  <c r="EA11" i="11"/>
  <c r="AC12" i="11" s="1"/>
  <c r="EE11" i="11"/>
  <c r="AG12" i="11" s="1"/>
  <c r="EI11" i="11"/>
  <c r="AK12" i="11" s="1"/>
  <c r="AO12" i="11"/>
  <c r="AS12" i="11"/>
  <c r="AW12" i="11"/>
  <c r="DB11" i="11"/>
  <c r="CF11" i="9"/>
  <c r="AF12" i="9" s="1"/>
  <c r="BP11" i="9"/>
  <c r="P12" i="9" s="1"/>
  <c r="CE11" i="9"/>
  <c r="AE12" i="9" s="1"/>
  <c r="BE11" i="9"/>
  <c r="E19" i="10"/>
  <c r="BO12" i="11" l="1"/>
  <c r="CU12" i="11"/>
  <c r="BN12" i="11"/>
  <c r="CD12" i="11"/>
  <c r="CT12" i="11"/>
  <c r="BY12" i="11"/>
  <c r="BC12" i="11"/>
  <c r="CI12" i="11"/>
  <c r="BH12" i="11"/>
  <c r="BX12" i="11"/>
  <c r="CN12" i="11"/>
  <c r="CK12" i="11"/>
  <c r="BW12" i="11"/>
  <c r="BB12" i="11"/>
  <c r="BR12" i="11"/>
  <c r="CH12" i="11"/>
  <c r="CX12" i="11"/>
  <c r="CG12" i="11"/>
  <c r="BK12" i="11"/>
  <c r="CQ12" i="11"/>
  <c r="BL12" i="11"/>
  <c r="CB12" i="11"/>
  <c r="CR12" i="11"/>
  <c r="BM12" i="11"/>
  <c r="CS12" i="11"/>
  <c r="CE12" i="11"/>
  <c r="BF12" i="11"/>
  <c r="BV12" i="11"/>
  <c r="CL12" i="11"/>
  <c r="BI12" i="11"/>
  <c r="CO12" i="11"/>
  <c r="BS12" i="11"/>
  <c r="CY12" i="11"/>
  <c r="BP12" i="11"/>
  <c r="CF12" i="11"/>
  <c r="CV12" i="11"/>
  <c r="DH11" i="11"/>
  <c r="J12" i="11" s="1"/>
  <c r="BU12" i="11"/>
  <c r="BG12" i="11"/>
  <c r="CM12" i="11"/>
  <c r="BJ12" i="11"/>
  <c r="BZ12" i="11"/>
  <c r="CP12" i="11"/>
  <c r="BQ12" i="11"/>
  <c r="AT13" i="11" s="1"/>
  <c r="CW12" i="11"/>
  <c r="CA12" i="11"/>
  <c r="BD12" i="11"/>
  <c r="BT12" i="11"/>
  <c r="J13" i="11" s="1"/>
  <c r="CJ12" i="11"/>
  <c r="BE12" i="11"/>
  <c r="DD11" i="11"/>
  <c r="BA12" i="11"/>
  <c r="AZ13" i="11"/>
  <c r="AJ13" i="11"/>
  <c r="AV13" i="11"/>
  <c r="AY13" i="11"/>
  <c r="AI13" i="11"/>
  <c r="AR13" i="11"/>
  <c r="AE13" i="11"/>
  <c r="V13" i="11"/>
  <c r="U13" i="11"/>
  <c r="AN13" i="11"/>
  <c r="AQ13" i="11"/>
  <c r="AA13" i="11"/>
  <c r="AX13" i="11"/>
  <c r="R13" i="11"/>
  <c r="BT11" i="9"/>
  <c r="T12" i="9" s="1"/>
  <c r="BX11" i="9"/>
  <c r="X12" i="9" s="1"/>
  <c r="CN11" i="9"/>
  <c r="AN12" i="9" s="1"/>
  <c r="BL11" i="9"/>
  <c r="L12" i="9" s="1"/>
  <c r="CB11" i="9"/>
  <c r="AB12" i="9" s="1"/>
  <c r="CR11" i="9"/>
  <c r="AR12" i="9" s="1"/>
  <c r="BI11" i="9"/>
  <c r="I12" i="9" s="1"/>
  <c r="BY11" i="9"/>
  <c r="Y12" i="9" s="1"/>
  <c r="CO11" i="9"/>
  <c r="AO12" i="9" s="1"/>
  <c r="BR11" i="9"/>
  <c r="R12" i="9" s="1"/>
  <c r="CH11" i="9"/>
  <c r="AH12" i="9" s="1"/>
  <c r="CX11" i="9"/>
  <c r="AX12" i="9" s="1"/>
  <c r="CI11" i="9"/>
  <c r="AI12" i="9" s="1"/>
  <c r="CQ11" i="9"/>
  <c r="AQ12" i="9" s="1"/>
  <c r="BW11" i="9"/>
  <c r="W12" i="9" s="1"/>
  <c r="BG11" i="9"/>
  <c r="G12" i="9" s="1"/>
  <c r="BM11" i="9"/>
  <c r="M12" i="9" s="1"/>
  <c r="CC11" i="9"/>
  <c r="AC12" i="9" s="1"/>
  <c r="CS11" i="9"/>
  <c r="AS12" i="9" s="1"/>
  <c r="BV11" i="9"/>
  <c r="V12" i="9" s="1"/>
  <c r="CL11" i="9"/>
  <c r="AL12" i="9" s="1"/>
  <c r="BD11" i="9"/>
  <c r="BF11" i="9"/>
  <c r="BK11" i="9"/>
  <c r="K12" i="9" s="1"/>
  <c r="CA11" i="9"/>
  <c r="AA12" i="9" s="1"/>
  <c r="CY11" i="9"/>
  <c r="AY12" i="9" s="1"/>
  <c r="CJ11" i="9"/>
  <c r="AJ12" i="9" s="1"/>
  <c r="CZ11" i="9"/>
  <c r="AZ12" i="9" s="1"/>
  <c r="BQ11" i="9"/>
  <c r="Q12" i="9" s="1"/>
  <c r="CG11" i="9"/>
  <c r="AG12" i="9" s="1"/>
  <c r="CW11" i="9"/>
  <c r="AW12" i="9" s="1"/>
  <c r="BJ11" i="9"/>
  <c r="J12" i="9" s="1"/>
  <c r="BZ11" i="9"/>
  <c r="Z12" i="9" s="1"/>
  <c r="CP11" i="9"/>
  <c r="AP12" i="9" s="1"/>
  <c r="BO11" i="9"/>
  <c r="O12" i="9" s="1"/>
  <c r="CV11" i="9"/>
  <c r="AV12" i="9" s="1"/>
  <c r="BH11" i="9"/>
  <c r="H12" i="9" s="1"/>
  <c r="BU11" i="9"/>
  <c r="U12" i="9" s="1"/>
  <c r="CK11" i="9"/>
  <c r="AK12" i="9" s="1"/>
  <c r="DA11" i="9"/>
  <c r="BA12" i="9" s="1"/>
  <c r="BN11" i="9"/>
  <c r="N12" i="9" s="1"/>
  <c r="CD11" i="9"/>
  <c r="AD12" i="9" s="1"/>
  <c r="CT11" i="9"/>
  <c r="AT12" i="9" s="1"/>
  <c r="BS11" i="9"/>
  <c r="S12" i="9" s="1"/>
  <c r="CM11" i="9"/>
  <c r="AM12" i="9" s="1"/>
  <c r="CU11" i="9"/>
  <c r="AU12" i="9" s="1"/>
  <c r="I19" i="10"/>
  <c r="E20" i="10" s="1"/>
  <c r="F15" i="5"/>
  <c r="CV13" i="11" l="1"/>
  <c r="BL13" i="11"/>
  <c r="AC13" i="11"/>
  <c r="AS13" i="11"/>
  <c r="AU13" i="11"/>
  <c r="Z13" i="11"/>
  <c r="M13" i="11"/>
  <c r="AW13" i="11"/>
  <c r="CB13" i="11"/>
  <c r="CE13" i="11"/>
  <c r="CS13" i="11"/>
  <c r="BX13" i="11"/>
  <c r="CI13" i="11"/>
  <c r="CW13" i="11"/>
  <c r="CN13" i="11"/>
  <c r="BW13" i="11"/>
  <c r="CK13" i="11"/>
  <c r="CL13" i="11"/>
  <c r="CA13" i="11"/>
  <c r="CO13" i="11"/>
  <c r="BR13" i="11"/>
  <c r="CU13" i="11"/>
  <c r="CH13" i="11"/>
  <c r="BH13" i="11"/>
  <c r="CY13" i="11"/>
  <c r="CD13" i="11"/>
  <c r="BT13" i="11"/>
  <c r="CM13" i="11"/>
  <c r="CX13" i="11"/>
  <c r="CJ13" i="11"/>
  <c r="CQ13" i="11"/>
  <c r="CP13" i="11"/>
  <c r="CF13" i="11"/>
  <c r="BM13" i="11"/>
  <c r="BN13" i="11"/>
  <c r="BC13" i="11"/>
  <c r="BQ13" i="11"/>
  <c r="BJ13" i="11"/>
  <c r="BD13" i="11"/>
  <c r="BE13" i="11"/>
  <c r="BZ13" i="11"/>
  <c r="BP13" i="11"/>
  <c r="BI13" i="11"/>
  <c r="BV13" i="11"/>
  <c r="BO13" i="11"/>
  <c r="CC13" i="11"/>
  <c r="CR13" i="11"/>
  <c r="BS13" i="11"/>
  <c r="CG13" i="11"/>
  <c r="CT13" i="11"/>
  <c r="BG13" i="11"/>
  <c r="BU13" i="11"/>
  <c r="BF13" i="11"/>
  <c r="BK13" i="11"/>
  <c r="BY13" i="11"/>
  <c r="BB13" i="11"/>
  <c r="W13" i="11"/>
  <c r="AH13" i="11"/>
  <c r="AK13" i="11"/>
  <c r="AL13" i="11"/>
  <c r="L13" i="11"/>
  <c r="Y13" i="11"/>
  <c r="AP13" i="11"/>
  <c r="P13" i="11"/>
  <c r="N13" i="11"/>
  <c r="AM13" i="11"/>
  <c r="Q13" i="11"/>
  <c r="X13" i="11"/>
  <c r="O13" i="11"/>
  <c r="AB13" i="11"/>
  <c r="AO13" i="11"/>
  <c r="S13" i="11"/>
  <c r="AF13" i="11"/>
  <c r="AD13" i="11"/>
  <c r="T13" i="11"/>
  <c r="AG13" i="11"/>
  <c r="K13" i="11"/>
  <c r="H19" i="10"/>
  <c r="D20" i="10" s="1"/>
  <c r="E15" i="5"/>
  <c r="B264" i="7"/>
  <c r="B263" i="7"/>
  <c r="B262" i="7"/>
  <c r="B261" i="7"/>
  <c r="B260" i="7"/>
  <c r="B259" i="7"/>
  <c r="B258" i="7"/>
  <c r="B257" i="7"/>
  <c r="B256" i="7"/>
  <c r="B255" i="7"/>
  <c r="B254" i="7"/>
  <c r="B253" i="7"/>
  <c r="B252" i="7"/>
  <c r="B251" i="7"/>
  <c r="B250" i="7"/>
  <c r="B249" i="7"/>
  <c r="B248" i="7"/>
  <c r="B247" i="7"/>
  <c r="B246" i="7"/>
  <c r="B245" i="7"/>
  <c r="B244" i="7"/>
  <c r="B243" i="7"/>
  <c r="B242" i="7"/>
  <c r="B241" i="7"/>
  <c r="B240" i="7"/>
  <c r="B239" i="7"/>
  <c r="B238" i="7"/>
  <c r="B237" i="7"/>
  <c r="B236" i="7"/>
  <c r="B235" i="7"/>
  <c r="B234" i="7"/>
  <c r="B233" i="7"/>
  <c r="B232" i="7"/>
  <c r="B231" i="7"/>
  <c r="B230"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B39" i="7"/>
  <c r="B38" i="7"/>
  <c r="B37" i="7"/>
  <c r="B36" i="7"/>
  <c r="B35" i="7"/>
  <c r="B34" i="7"/>
  <c r="B33" i="7"/>
  <c r="B32" i="7"/>
  <c r="B31" i="7"/>
  <c r="B30" i="7"/>
  <c r="B29" i="7"/>
  <c r="B28" i="7"/>
  <c r="B27" i="7"/>
  <c r="B26" i="7"/>
  <c r="B25" i="7"/>
  <c r="B24" i="7"/>
  <c r="B23" i="7"/>
  <c r="B22" i="7"/>
  <c r="B21" i="7"/>
  <c r="B20" i="7"/>
  <c r="B19" i="7"/>
  <c r="B18" i="7"/>
  <c r="B17" i="7"/>
  <c r="B16" i="7"/>
  <c r="B15" i="7"/>
  <c r="O14" i="7"/>
  <c r="G15" i="7" s="1"/>
  <c r="J14" i="7"/>
  <c r="I14" i="7"/>
  <c r="Q14" i="7" s="1"/>
  <c r="I15" i="7" s="1"/>
  <c r="H14" i="7"/>
  <c r="P14" i="7" s="1"/>
  <c r="H15" i="7" s="1"/>
  <c r="G14" i="7"/>
  <c r="F14" i="7"/>
  <c r="E14" i="7"/>
  <c r="R14" i="7" s="1"/>
  <c r="J15" i="7" s="1"/>
  <c r="L12" i="1"/>
  <c r="K12" i="1"/>
  <c r="J12" i="1"/>
  <c r="M12" i="1"/>
  <c r="I12" i="1"/>
  <c r="N12" i="1"/>
  <c r="P12" i="1"/>
  <c r="O12" i="1"/>
  <c r="H12" i="1"/>
  <c r="G12" i="1"/>
  <c r="F12" i="1"/>
  <c r="E14" i="4"/>
  <c r="FS13" i="11" l="1"/>
  <c r="FA13" i="11"/>
  <c r="GM13" i="11"/>
  <c r="EQ13" i="11"/>
  <c r="DC13" i="11"/>
  <c r="EM13" i="11"/>
  <c r="FW13" i="11"/>
  <c r="FB13" i="11"/>
  <c r="GF13" i="11"/>
  <c r="DK13" i="11"/>
  <c r="EC13" i="11"/>
  <c r="BA13" i="11"/>
  <c r="DZ13" i="11" s="1"/>
  <c r="BJ12" i="9"/>
  <c r="J13" i="9" s="1"/>
  <c r="BN12" i="9"/>
  <c r="N13" i="9" s="1"/>
  <c r="BR12" i="9"/>
  <c r="R13" i="9" s="1"/>
  <c r="BV12" i="9"/>
  <c r="V13" i="9" s="1"/>
  <c r="BZ12" i="9"/>
  <c r="Z13" i="9" s="1"/>
  <c r="CD12" i="9"/>
  <c r="AD13" i="9" s="1"/>
  <c r="CH12" i="9"/>
  <c r="AH13" i="9" s="1"/>
  <c r="CL12" i="9"/>
  <c r="AL13" i="9" s="1"/>
  <c r="CP12" i="9"/>
  <c r="AP13" i="9" s="1"/>
  <c r="CT12" i="9"/>
  <c r="AT13" i="9" s="1"/>
  <c r="CX12" i="9"/>
  <c r="AX13" i="9" s="1"/>
  <c r="BK12" i="9"/>
  <c r="K13" i="9" s="1"/>
  <c r="BO12" i="9"/>
  <c r="O13" i="9" s="1"/>
  <c r="BS12" i="9"/>
  <c r="S13" i="9" s="1"/>
  <c r="BW12" i="9"/>
  <c r="W13" i="9" s="1"/>
  <c r="CA12" i="9"/>
  <c r="AA13" i="9" s="1"/>
  <c r="CE12" i="9"/>
  <c r="AE13" i="9" s="1"/>
  <c r="CI12" i="9"/>
  <c r="AI13" i="9" s="1"/>
  <c r="CM12" i="9"/>
  <c r="AM13" i="9" s="1"/>
  <c r="CQ12" i="9"/>
  <c r="AQ13" i="9" s="1"/>
  <c r="CU12" i="9"/>
  <c r="AU13" i="9" s="1"/>
  <c r="CY12" i="9"/>
  <c r="AY13" i="9" s="1"/>
  <c r="BD12" i="9"/>
  <c r="BL12" i="9"/>
  <c r="L13" i="9" s="1"/>
  <c r="BP12" i="9"/>
  <c r="P13" i="9" s="1"/>
  <c r="BT12" i="9"/>
  <c r="T13" i="9" s="1"/>
  <c r="BX12" i="9"/>
  <c r="X13" i="9" s="1"/>
  <c r="CB12" i="9"/>
  <c r="AB13" i="9" s="1"/>
  <c r="CF12" i="9"/>
  <c r="AF13" i="9" s="1"/>
  <c r="CJ12" i="9"/>
  <c r="AJ13" i="9" s="1"/>
  <c r="CN12" i="9"/>
  <c r="AN13" i="9" s="1"/>
  <c r="CR12" i="9"/>
  <c r="AR13" i="9" s="1"/>
  <c r="CV12" i="9"/>
  <c r="AV13" i="9" s="1"/>
  <c r="CZ12" i="9"/>
  <c r="AZ13" i="9" s="1"/>
  <c r="BM12" i="9"/>
  <c r="M13" i="9" s="1"/>
  <c r="BQ12" i="9"/>
  <c r="Q13" i="9" s="1"/>
  <c r="BU12" i="9"/>
  <c r="U13" i="9" s="1"/>
  <c r="BY12" i="9"/>
  <c r="Y13" i="9" s="1"/>
  <c r="CC12" i="9"/>
  <c r="AC13" i="9" s="1"/>
  <c r="CG12" i="9"/>
  <c r="AG13" i="9" s="1"/>
  <c r="CK12" i="9"/>
  <c r="AK13" i="9" s="1"/>
  <c r="CO12" i="9"/>
  <c r="AO13" i="9" s="1"/>
  <c r="CO13" i="9" s="1"/>
  <c r="AO14" i="9" s="1"/>
  <c r="CS12" i="9"/>
  <c r="AS13" i="9" s="1"/>
  <c r="CW12" i="9"/>
  <c r="AW13" i="9" s="1"/>
  <c r="DA12" i="9"/>
  <c r="BA13" i="9" s="1"/>
  <c r="I20" i="10"/>
  <c r="E21" i="10" s="1"/>
  <c r="H20" i="10"/>
  <c r="D21" i="10" s="1"/>
  <c r="M14" i="7"/>
  <c r="E15" i="7" s="1"/>
  <c r="N14" i="7"/>
  <c r="F15" i="7" s="1"/>
  <c r="B14" i="4"/>
  <c r="E11" i="6"/>
  <c r="E10" i="6"/>
  <c r="E9" i="6"/>
  <c r="D11" i="6"/>
  <c r="D10" i="6"/>
  <c r="D9" i="6"/>
  <c r="F9" i="6" s="1"/>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15" i="5"/>
  <c r="J14" i="5"/>
  <c r="I14" i="5"/>
  <c r="H14" i="5"/>
  <c r="G14" i="5"/>
  <c r="F14" i="5"/>
  <c r="E14" i="5"/>
  <c r="O14" i="5" s="1"/>
  <c r="G15" i="5" s="1"/>
  <c r="E28" i="4"/>
  <c r="F27" i="4"/>
  <c r="E27" i="4"/>
  <c r="E26" i="4"/>
  <c r="F24" i="4"/>
  <c r="E24" i="4"/>
  <c r="F23" i="4"/>
  <c r="E23" i="4"/>
  <c r="F21" i="4"/>
  <c r="E21" i="4"/>
  <c r="E20" i="4"/>
  <c r="E19" i="4"/>
  <c r="F18" i="4"/>
  <c r="E18" i="4"/>
  <c r="E17" i="4"/>
  <c r="J14" i="4"/>
  <c r="I14" i="4"/>
  <c r="H14" i="4"/>
  <c r="G14" i="4"/>
  <c r="F14" i="4"/>
  <c r="M13" i="4"/>
  <c r="J13" i="4"/>
  <c r="I13" i="4"/>
  <c r="H13" i="4"/>
  <c r="G13" i="4"/>
  <c r="F13" i="4"/>
  <c r="E13" i="4"/>
  <c r="B15" i="4"/>
  <c r="B16" i="4"/>
  <c r="B17" i="4"/>
  <c r="B18" i="4"/>
  <c r="B19" i="4"/>
  <c r="B20" i="4"/>
  <c r="B21" i="4"/>
  <c r="B22" i="4"/>
  <c r="B23" i="4"/>
  <c r="B24" i="4"/>
  <c r="B25" i="4"/>
  <c r="B26" i="4"/>
  <c r="B27" i="4"/>
  <c r="B28" i="4"/>
  <c r="D10"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3" i="1"/>
  <c r="B112" i="1"/>
  <c r="B101" i="1"/>
  <c r="B102" i="1"/>
  <c r="B103" i="1"/>
  <c r="B104" i="1"/>
  <c r="B105" i="1"/>
  <c r="B106" i="1"/>
  <c r="B107" i="1"/>
  <c r="B108" i="1"/>
  <c r="B109" i="1"/>
  <c r="B110" i="1"/>
  <c r="B111"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T12" i="1"/>
  <c r="U12" i="1"/>
  <c r="V12" i="1"/>
  <c r="W12" i="1"/>
  <c r="X12" i="1"/>
  <c r="Y12" i="1"/>
  <c r="Z12" i="1"/>
  <c r="AA12" i="1"/>
  <c r="AB12" i="1"/>
  <c r="AC12" i="1"/>
  <c r="S12" i="1"/>
  <c r="G13" i="1" l="1"/>
  <c r="F11" i="6"/>
  <c r="F10" i="6"/>
  <c r="DV13" i="11"/>
  <c r="DF13" i="11"/>
  <c r="GT13" i="11"/>
  <c r="GI13" i="11"/>
  <c r="GD13" i="11"/>
  <c r="GE13" i="11"/>
  <c r="CG14" i="11" s="1"/>
  <c r="DL13" i="11"/>
  <c r="DE13" i="11"/>
  <c r="FJ13" i="11"/>
  <c r="GJ13" i="11"/>
  <c r="FK13" i="11"/>
  <c r="GR13" i="11"/>
  <c r="CT14" i="11" s="1"/>
  <c r="EK13" i="11"/>
  <c r="DY13" i="11"/>
  <c r="EP13" i="11"/>
  <c r="GQ13" i="11"/>
  <c r="FR13" i="11"/>
  <c r="FG13" i="11"/>
  <c r="EI13" i="11"/>
  <c r="DR13" i="11"/>
  <c r="ET13" i="11"/>
  <c r="EU13" i="11"/>
  <c r="FF13" i="11"/>
  <c r="FC13" i="11"/>
  <c r="EZ13" i="11"/>
  <c r="DQ13" i="11"/>
  <c r="ER13" i="11"/>
  <c r="ES13" i="11"/>
  <c r="FP13" i="11"/>
  <c r="FO13" i="11"/>
  <c r="FD13" i="11"/>
  <c r="DM13" i="11"/>
  <c r="EO13" i="11"/>
  <c r="DX13" i="11"/>
  <c r="GS13" i="11"/>
  <c r="FH13" i="11"/>
  <c r="FI13" i="11"/>
  <c r="BK14" i="11" s="1"/>
  <c r="EY13" i="11"/>
  <c r="DB13" i="11"/>
  <c r="EG13" i="11"/>
  <c r="GL13" i="11"/>
  <c r="GO13" i="11"/>
  <c r="GP13" i="11"/>
  <c r="EN13" i="11"/>
  <c r="DT13" i="11"/>
  <c r="EH13" i="11"/>
  <c r="FV13" i="11"/>
  <c r="BX14" i="11" s="1"/>
  <c r="GK13" i="11"/>
  <c r="FT13" i="11"/>
  <c r="EJ13" i="11"/>
  <c r="EE13" i="11"/>
  <c r="DP13" i="11"/>
  <c r="R14" i="11" s="1"/>
  <c r="FZ13" i="11"/>
  <c r="GW13" i="11"/>
  <c r="FX13" i="11"/>
  <c r="DU13" i="11"/>
  <c r="ED13" i="11"/>
  <c r="EL13" i="11"/>
  <c r="GC13" i="11"/>
  <c r="GB13" i="11"/>
  <c r="FN13" i="11"/>
  <c r="BP14" i="11" s="1"/>
  <c r="EF13" i="11"/>
  <c r="EB13" i="11"/>
  <c r="DD13" i="11"/>
  <c r="EA13" i="11"/>
  <c r="FY13" i="11"/>
  <c r="FL13" i="11"/>
  <c r="FE13" i="11"/>
  <c r="DO13" i="11"/>
  <c r="DG13" i="11"/>
  <c r="EX13" i="11"/>
  <c r="AZ14" i="11" s="1"/>
  <c r="EX14" i="11" s="1"/>
  <c r="FU13" i="11"/>
  <c r="GN13" i="11"/>
  <c r="FQ13" i="11"/>
  <c r="DN13" i="11"/>
  <c r="EW13" i="11"/>
  <c r="EV13" i="11"/>
  <c r="GG13" i="11"/>
  <c r="GV13" i="11"/>
  <c r="FM13" i="11"/>
  <c r="DJ13" i="11"/>
  <c r="DI13" i="11"/>
  <c r="DS13" i="11"/>
  <c r="GU13" i="11"/>
  <c r="GH13" i="11"/>
  <c r="GA13" i="11"/>
  <c r="DW13" i="11"/>
  <c r="DH13" i="11"/>
  <c r="CU14" i="11"/>
  <c r="CO14" i="11"/>
  <c r="BT14" i="11"/>
  <c r="BC14" i="11"/>
  <c r="CM14" i="11"/>
  <c r="CH14" i="11"/>
  <c r="CC14" i="11"/>
  <c r="CL14" i="11"/>
  <c r="CI14" i="11"/>
  <c r="BM14" i="11"/>
  <c r="BR14" i="11"/>
  <c r="CV14" i="11"/>
  <c r="CE14" i="11"/>
  <c r="BY14" i="11"/>
  <c r="CX14" i="11"/>
  <c r="CK14" i="11"/>
  <c r="BW14" i="11"/>
  <c r="BH14" i="11"/>
  <c r="BU14" i="11"/>
  <c r="BG14" i="11"/>
  <c r="CD14" i="11"/>
  <c r="BN14" i="11"/>
  <c r="BQ14" i="11"/>
  <c r="BF14" i="11"/>
  <c r="BD14" i="11"/>
  <c r="BO14" i="11"/>
  <c r="BI14" i="11"/>
  <c r="CJ14" i="11"/>
  <c r="CW14" i="11"/>
  <c r="CR14" i="11"/>
  <c r="CP14" i="11"/>
  <c r="BS14" i="11"/>
  <c r="BE14" i="11"/>
  <c r="BL14" i="11"/>
  <c r="BV14" i="11"/>
  <c r="CS14" i="11"/>
  <c r="CN14" i="11"/>
  <c r="BJ14" i="11"/>
  <c r="CQ14" i="11"/>
  <c r="BB14" i="11"/>
  <c r="BZ14" i="11"/>
  <c r="CA14" i="11"/>
  <c r="CB14" i="11"/>
  <c r="CF14" i="11"/>
  <c r="AU14" i="11"/>
  <c r="J14" i="11"/>
  <c r="AV14" i="11"/>
  <c r="AQ14" i="11"/>
  <c r="Z14" i="11"/>
  <c r="AJ14" i="11"/>
  <c r="AL14" i="11"/>
  <c r="P14" i="11"/>
  <c r="AS14" i="11"/>
  <c r="O14" i="11"/>
  <c r="AF14" i="11"/>
  <c r="K14" i="11"/>
  <c r="AD14" i="11"/>
  <c r="U14" i="11"/>
  <c r="AY14" i="11"/>
  <c r="AW14" i="11"/>
  <c r="L14" i="11"/>
  <c r="AC14" i="11"/>
  <c r="AX14" i="11"/>
  <c r="AB14" i="11"/>
  <c r="N14" i="11"/>
  <c r="AE14" i="11"/>
  <c r="T14" i="11"/>
  <c r="V14" i="11"/>
  <c r="M14" i="11"/>
  <c r="AH14" i="11"/>
  <c r="Y14" i="11"/>
  <c r="W14" i="11"/>
  <c r="X14" i="11"/>
  <c r="AO14" i="11"/>
  <c r="AM14" i="11"/>
  <c r="Q14" i="11"/>
  <c r="AR14" i="11"/>
  <c r="AT14" i="11"/>
  <c r="S14" i="11"/>
  <c r="BA14" i="11"/>
  <c r="AK14" i="11"/>
  <c r="AG14" i="11"/>
  <c r="AN14" i="11"/>
  <c r="AI14" i="11"/>
  <c r="AP14" i="11"/>
  <c r="AA14" i="11"/>
  <c r="CW13" i="9"/>
  <c r="AW14" i="9" s="1"/>
  <c r="CG13" i="9"/>
  <c r="AG14" i="9" s="1"/>
  <c r="BQ13" i="9"/>
  <c r="Q14" i="9" s="1"/>
  <c r="CR13" i="9"/>
  <c r="AR14" i="9" s="1"/>
  <c r="CB13" i="9"/>
  <c r="AB14" i="9" s="1"/>
  <c r="BL13" i="9"/>
  <c r="L14" i="9" s="1"/>
  <c r="CQ13" i="9"/>
  <c r="AQ14" i="9" s="1"/>
  <c r="CA13" i="9"/>
  <c r="AA14" i="9" s="1"/>
  <c r="BK13" i="9"/>
  <c r="K14" i="9" s="1"/>
  <c r="CL13" i="9"/>
  <c r="AL14" i="9" s="1"/>
  <c r="BV13" i="9"/>
  <c r="V14" i="9" s="1"/>
  <c r="CS13" i="9"/>
  <c r="AS14" i="9" s="1"/>
  <c r="CC13" i="9"/>
  <c r="AC14" i="9" s="1"/>
  <c r="BM13" i="9"/>
  <c r="M14" i="9" s="1"/>
  <c r="CN13" i="9"/>
  <c r="AN14" i="9" s="1"/>
  <c r="BX13" i="9"/>
  <c r="X14" i="9" s="1"/>
  <c r="CM13" i="9"/>
  <c r="AM14" i="9" s="1"/>
  <c r="BW13" i="9"/>
  <c r="W14" i="9" s="1"/>
  <c r="CX13" i="9"/>
  <c r="AX14" i="9" s="1"/>
  <c r="CH13" i="9"/>
  <c r="AH14" i="9" s="1"/>
  <c r="BR13" i="9"/>
  <c r="R14" i="9" s="1"/>
  <c r="BY13" i="9"/>
  <c r="Y14" i="9" s="1"/>
  <c r="CZ13" i="9"/>
  <c r="AZ14" i="9" s="1"/>
  <c r="CJ13" i="9"/>
  <c r="AJ14" i="9" s="1"/>
  <c r="BT13" i="9"/>
  <c r="T14" i="9" s="1"/>
  <c r="CY13" i="9"/>
  <c r="AY14" i="9" s="1"/>
  <c r="CI13" i="9"/>
  <c r="AI14" i="9" s="1"/>
  <c r="BS13" i="9"/>
  <c r="S14" i="9" s="1"/>
  <c r="CT13" i="9"/>
  <c r="AT14" i="9" s="1"/>
  <c r="CD13" i="9"/>
  <c r="AD14" i="9" s="1"/>
  <c r="BN13" i="9"/>
  <c r="N14" i="9" s="1"/>
  <c r="DA13" i="9"/>
  <c r="BA14" i="9" s="1"/>
  <c r="CK13" i="9"/>
  <c r="AK14" i="9" s="1"/>
  <c r="BU13" i="9"/>
  <c r="U14" i="9" s="1"/>
  <c r="CV13" i="9"/>
  <c r="AV14" i="9" s="1"/>
  <c r="CF13" i="9"/>
  <c r="AF14" i="9" s="1"/>
  <c r="BP13" i="9"/>
  <c r="P14" i="9" s="1"/>
  <c r="CU13" i="9"/>
  <c r="AU14" i="9" s="1"/>
  <c r="CE13" i="9"/>
  <c r="AE14" i="9" s="1"/>
  <c r="BO13" i="9"/>
  <c r="O14" i="9" s="1"/>
  <c r="CP13" i="9"/>
  <c r="AP14" i="9" s="1"/>
  <c r="BZ13" i="9"/>
  <c r="Z14" i="9" s="1"/>
  <c r="BH13" i="9"/>
  <c r="BI13" i="9"/>
  <c r="BG13" i="9"/>
  <c r="BJ13" i="9"/>
  <c r="J14" i="9" s="1"/>
  <c r="BF13" i="9"/>
  <c r="BE13" i="9"/>
  <c r="BD13" i="9"/>
  <c r="BI12" i="9"/>
  <c r="BF12" i="9"/>
  <c r="BE12" i="9"/>
  <c r="BH12" i="9"/>
  <c r="BG12" i="9"/>
  <c r="H21" i="10"/>
  <c r="I21" i="10"/>
  <c r="N15" i="7"/>
  <c r="F16" i="7" s="1"/>
  <c r="M15" i="7"/>
  <c r="E16" i="7" s="1"/>
  <c r="R15" i="7"/>
  <c r="J16" i="7" s="1"/>
  <c r="N14" i="5"/>
  <c r="Q14" i="5"/>
  <c r="I15" i="5" s="1"/>
  <c r="P15" i="7"/>
  <c r="H16" i="7" s="1"/>
  <c r="O15" i="7"/>
  <c r="G16" i="7" s="1"/>
  <c r="Q15" i="7"/>
  <c r="I16" i="7" s="1"/>
  <c r="F13" i="6"/>
  <c r="G10" i="6" s="1"/>
  <c r="P14" i="5"/>
  <c r="M14" i="5"/>
  <c r="R14" i="5"/>
  <c r="R13" i="4"/>
  <c r="N13" i="4"/>
  <c r="Q13" i="4"/>
  <c r="P13" i="4"/>
  <c r="O13" i="4"/>
  <c r="H13" i="1"/>
  <c r="P13" i="1"/>
  <c r="I13" i="1"/>
  <c r="J13" i="1"/>
  <c r="N13" i="1"/>
  <c r="F13" i="1"/>
  <c r="K13" i="1"/>
  <c r="O13" i="1"/>
  <c r="L13" i="1"/>
  <c r="M13" i="1"/>
  <c r="G11" i="6" l="1"/>
  <c r="DY14" i="11"/>
  <c r="EE14" i="11"/>
  <c r="ER14" i="11"/>
  <c r="EM14" i="11"/>
  <c r="EF14" i="11"/>
  <c r="EC14" i="11"/>
  <c r="EA14" i="11"/>
  <c r="DS14" i="11"/>
  <c r="DM14" i="11"/>
  <c r="EH14" i="11"/>
  <c r="DH14" i="11"/>
  <c r="DF14" i="11"/>
  <c r="DE14" i="11"/>
  <c r="DD14" i="11"/>
  <c r="DC14" i="11"/>
  <c r="DB14" i="11"/>
  <c r="DG14" i="11"/>
  <c r="FY14" i="11"/>
  <c r="FH14" i="11"/>
  <c r="FJ14" i="11"/>
  <c r="GP14" i="11"/>
  <c r="FM14" i="11"/>
  <c r="FL14" i="11"/>
  <c r="FF14" i="11"/>
  <c r="FW14" i="11"/>
  <c r="FK14" i="11"/>
  <c r="GW14" i="11"/>
  <c r="FR14" i="11"/>
  <c r="FV14" i="11"/>
  <c r="GR14" i="11"/>
  <c r="EI14" i="11"/>
  <c r="DV14" i="11"/>
  <c r="DK14" i="11"/>
  <c r="DL14" i="11"/>
  <c r="DJ14" i="11"/>
  <c r="EB14" i="11"/>
  <c r="EQ14" i="11"/>
  <c r="DX14" i="11"/>
  <c r="ES14" i="11"/>
  <c r="FX14" i="11"/>
  <c r="GL14" i="11"/>
  <c r="FC14" i="11"/>
  <c r="GU14" i="11"/>
  <c r="FB14" i="11"/>
  <c r="GB14" i="11"/>
  <c r="FU14" i="11"/>
  <c r="GC14" i="11"/>
  <c r="GG14" i="11"/>
  <c r="GF14" i="11"/>
  <c r="GM14" i="11"/>
  <c r="EN14" i="11"/>
  <c r="EP14" i="11"/>
  <c r="EG14" i="11"/>
  <c r="EY14" i="11"/>
  <c r="DO14" i="11"/>
  <c r="DU14" i="11"/>
  <c r="DT14" i="11"/>
  <c r="DZ14" i="11"/>
  <c r="EU14" i="11"/>
  <c r="DI14" i="11"/>
  <c r="DN14" i="11"/>
  <c r="EO14" i="11"/>
  <c r="GD14" i="11"/>
  <c r="EZ14" i="11"/>
  <c r="GQ14" i="11"/>
  <c r="FQ14" i="11"/>
  <c r="GH14" i="11"/>
  <c r="FD14" i="11"/>
  <c r="FE14" i="11"/>
  <c r="GI14" i="11"/>
  <c r="GT14" i="11"/>
  <c r="GJ14" i="11"/>
  <c r="GK14" i="11"/>
  <c r="GS14" i="11"/>
  <c r="FN14" i="11"/>
  <c r="GE14" i="11"/>
  <c r="EL14" i="11"/>
  <c r="DQ14" i="11"/>
  <c r="EK14" i="11"/>
  <c r="DW14" i="11"/>
  <c r="DR14" i="11"/>
  <c r="EV14" i="11"/>
  <c r="EW14" i="11"/>
  <c r="ED14" i="11"/>
  <c r="EJ14" i="11"/>
  <c r="ET14" i="11"/>
  <c r="FZ14" i="11"/>
  <c r="GO14" i="11"/>
  <c r="FT14" i="11"/>
  <c r="GN14" i="11"/>
  <c r="FG14" i="11"/>
  <c r="FO14" i="11"/>
  <c r="FS14" i="11"/>
  <c r="GV14" i="11"/>
  <c r="FP14" i="11"/>
  <c r="GA14" i="11"/>
  <c r="FA14" i="11"/>
  <c r="DP14" i="11"/>
  <c r="FI14" i="11"/>
  <c r="CF14" i="9"/>
  <c r="CE14" i="9"/>
  <c r="CV14" i="9"/>
  <c r="BN14" i="9"/>
  <c r="CI14" i="9"/>
  <c r="CZ14" i="9"/>
  <c r="CH14" i="9"/>
  <c r="BX14" i="9"/>
  <c r="CS14" i="9"/>
  <c r="CA14" i="9"/>
  <c r="CR14" i="9"/>
  <c r="BH14" i="9"/>
  <c r="BG14" i="9"/>
  <c r="BI14" i="9"/>
  <c r="BD14" i="9"/>
  <c r="BF14" i="9"/>
  <c r="BJ14" i="9"/>
  <c r="BE14" i="9"/>
  <c r="BZ14" i="9"/>
  <c r="CU14" i="9"/>
  <c r="BU14" i="9"/>
  <c r="CD14" i="9"/>
  <c r="CY14" i="9"/>
  <c r="BY14" i="9"/>
  <c r="CX14" i="9"/>
  <c r="CN14" i="9"/>
  <c r="BV14" i="9"/>
  <c r="CQ14" i="9"/>
  <c r="BQ14" i="9"/>
  <c r="CP14" i="9"/>
  <c r="BP14" i="9"/>
  <c r="CK14" i="9"/>
  <c r="CT14" i="9"/>
  <c r="BT14" i="9"/>
  <c r="CO14" i="9"/>
  <c r="BW14" i="9"/>
  <c r="BM14" i="9"/>
  <c r="CL14" i="9"/>
  <c r="BL14" i="9"/>
  <c r="CG14" i="9"/>
  <c r="BO14" i="9"/>
  <c r="DA14" i="9"/>
  <c r="BS14" i="9"/>
  <c r="CJ14" i="9"/>
  <c r="BR14" i="9"/>
  <c r="CM14" i="9"/>
  <c r="CC14" i="9"/>
  <c r="BK14" i="9"/>
  <c r="CB14" i="9"/>
  <c r="CW14" i="9"/>
  <c r="Q16" i="7"/>
  <c r="I17" i="7" s="1"/>
  <c r="H15" i="5"/>
  <c r="J15" i="5"/>
  <c r="R16" i="7"/>
  <c r="J17" i="7" s="1"/>
  <c r="M16" i="7"/>
  <c r="E17" i="7" s="1"/>
  <c r="P16" i="7"/>
  <c r="H17" i="7" s="1"/>
  <c r="O16" i="7"/>
  <c r="G17" i="7" s="1"/>
  <c r="N16" i="7"/>
  <c r="F17" i="7" s="1"/>
  <c r="G9" i="6"/>
  <c r="P14" i="4"/>
  <c r="H15" i="4" s="1"/>
  <c r="N14" i="4"/>
  <c r="F15" i="4" s="1"/>
  <c r="O14" i="4"/>
  <c r="G15" i="4" s="1"/>
  <c r="M14" i="4"/>
  <c r="E15" i="4" s="1"/>
  <c r="Q14" i="4"/>
  <c r="I15" i="4" s="1"/>
  <c r="R14" i="4"/>
  <c r="J15" i="4" s="1"/>
  <c r="Z13" i="1"/>
  <c r="M14" i="1" s="1"/>
  <c r="Y13" i="1"/>
  <c r="L14" i="1" s="1"/>
  <c r="S13" i="1"/>
  <c r="F14" i="1" s="1"/>
  <c r="X13" i="1"/>
  <c r="K14" i="1" s="1"/>
  <c r="W13" i="1"/>
  <c r="J14" i="1" s="1"/>
  <c r="T13" i="1"/>
  <c r="G14" i="1" s="1"/>
  <c r="V13" i="1"/>
  <c r="I14" i="1" s="1"/>
  <c r="AC13" i="1"/>
  <c r="P14" i="1" s="1"/>
  <c r="AB13" i="1"/>
  <c r="O14" i="1" s="1"/>
  <c r="AA13" i="1"/>
  <c r="N14" i="1" s="1"/>
  <c r="U13" i="1"/>
  <c r="H14" i="1" s="1"/>
  <c r="R17" i="7" l="1"/>
  <c r="J18" i="7" s="1"/>
  <c r="M15" i="5"/>
  <c r="E16" i="5" s="1"/>
  <c r="Q15" i="5"/>
  <c r="I16" i="5" s="1"/>
  <c r="O15" i="5"/>
  <c r="G16" i="5" s="1"/>
  <c r="P15" i="5"/>
  <c r="H16" i="5" s="1"/>
  <c r="R15" i="5"/>
  <c r="J16" i="5" s="1"/>
  <c r="N15" i="5"/>
  <c r="F16" i="5" s="1"/>
  <c r="N17" i="7"/>
  <c r="F18" i="7" s="1"/>
  <c r="O17" i="7"/>
  <c r="G18" i="7" s="1"/>
  <c r="P17" i="7"/>
  <c r="H18" i="7" s="1"/>
  <c r="M17" i="7"/>
  <c r="E18" i="7" s="1"/>
  <c r="R18" i="7" s="1"/>
  <c r="J19" i="7" s="1"/>
  <c r="Q17" i="7"/>
  <c r="I18" i="7" s="1"/>
  <c r="R15" i="4"/>
  <c r="J16" i="4" s="1"/>
  <c r="N15" i="4"/>
  <c r="F16" i="4" s="1"/>
  <c r="Q15" i="4"/>
  <c r="I16" i="4" s="1"/>
  <c r="M15" i="4"/>
  <c r="E16" i="4" s="1"/>
  <c r="P15" i="4"/>
  <c r="H16" i="4" s="1"/>
  <c r="O15" i="4"/>
  <c r="G16" i="4" s="1"/>
  <c r="U14" i="1"/>
  <c r="H15" i="1" s="1"/>
  <c r="S14" i="1"/>
  <c r="F15" i="1" s="1"/>
  <c r="AA14" i="1"/>
  <c r="N15" i="1" s="1"/>
  <c r="V14" i="1"/>
  <c r="I15" i="1" s="1"/>
  <c r="T14" i="1"/>
  <c r="G15" i="1" s="1"/>
  <c r="AC14" i="1"/>
  <c r="P15" i="1" s="1"/>
  <c r="Z14" i="1"/>
  <c r="M15" i="1" s="1"/>
  <c r="W14" i="1"/>
  <c r="J15" i="1" s="1"/>
  <c r="X14" i="1"/>
  <c r="K15" i="1" s="1"/>
  <c r="AB14" i="1"/>
  <c r="O15" i="1" s="1"/>
  <c r="Y14" i="1"/>
  <c r="L15" i="1" s="1"/>
  <c r="N18" i="7" l="1"/>
  <c r="F19" i="7" s="1"/>
  <c r="N16" i="5"/>
  <c r="F17" i="5" s="1"/>
  <c r="Q16" i="5"/>
  <c r="I17" i="5" s="1"/>
  <c r="O16" i="5"/>
  <c r="G17" i="5" s="1"/>
  <c r="P16" i="5"/>
  <c r="H17" i="5" s="1"/>
  <c r="M16" i="5"/>
  <c r="E17" i="5" s="1"/>
  <c r="R16" i="5"/>
  <c r="J17" i="5" s="1"/>
  <c r="M18" i="7"/>
  <c r="E19" i="7" s="1"/>
  <c r="P18" i="7"/>
  <c r="H19" i="7" s="1"/>
  <c r="Q18" i="7"/>
  <c r="I19" i="7" s="1"/>
  <c r="O18" i="7"/>
  <c r="G19" i="7" s="1"/>
  <c r="N19" i="7" s="1"/>
  <c r="F20" i="7" s="1"/>
  <c r="O16" i="4"/>
  <c r="G17" i="4" s="1"/>
  <c r="R16" i="4"/>
  <c r="J17" i="4" s="1"/>
  <c r="Q16" i="4"/>
  <c r="I17" i="4" s="1"/>
  <c r="P16" i="4"/>
  <c r="H17" i="4" s="1"/>
  <c r="N16" i="4"/>
  <c r="F17" i="4" s="1"/>
  <c r="M16" i="4"/>
  <c r="W15" i="1"/>
  <c r="J16" i="1" s="1"/>
  <c r="V15" i="1"/>
  <c r="I16" i="1" s="1"/>
  <c r="AA15" i="1"/>
  <c r="N16" i="1" s="1"/>
  <c r="S15" i="1"/>
  <c r="F16" i="1" s="1"/>
  <c r="Y15" i="1"/>
  <c r="L16" i="1" s="1"/>
  <c r="Z15" i="1"/>
  <c r="M16" i="1" s="1"/>
  <c r="AB15" i="1"/>
  <c r="O16" i="1" s="1"/>
  <c r="AC15" i="1"/>
  <c r="P16" i="1" s="1"/>
  <c r="X15" i="1"/>
  <c r="K16" i="1" s="1"/>
  <c r="T15" i="1"/>
  <c r="G16" i="1" s="1"/>
  <c r="U15" i="1"/>
  <c r="H16" i="1" s="1"/>
  <c r="Q19" i="7" l="1"/>
  <c r="I20" i="7" s="1"/>
  <c r="N17" i="5"/>
  <c r="F18" i="5" s="1"/>
  <c r="M17" i="5"/>
  <c r="E18" i="5" s="1"/>
  <c r="Q17" i="5"/>
  <c r="I18" i="5" s="1"/>
  <c r="O17" i="5"/>
  <c r="G18" i="5" s="1"/>
  <c r="P17" i="5"/>
  <c r="H18" i="5" s="1"/>
  <c r="R17" i="5"/>
  <c r="J18" i="5" s="1"/>
  <c r="P19" i="7"/>
  <c r="H20" i="7" s="1"/>
  <c r="M19" i="7"/>
  <c r="E20" i="7" s="1"/>
  <c r="O19" i="7"/>
  <c r="G20" i="7" s="1"/>
  <c r="R19" i="7"/>
  <c r="J20" i="7" s="1"/>
  <c r="R20" i="7" s="1"/>
  <c r="J21" i="7" s="1"/>
  <c r="M17" i="4"/>
  <c r="N17" i="4"/>
  <c r="Q17" i="4"/>
  <c r="I18" i="4" s="1"/>
  <c r="O17" i="4"/>
  <c r="G18" i="4" s="1"/>
  <c r="P17" i="4"/>
  <c r="H18" i="4" s="1"/>
  <c r="R17" i="4"/>
  <c r="J18" i="4" s="1"/>
  <c r="U16" i="1"/>
  <c r="H17" i="1" s="1"/>
  <c r="W16" i="1"/>
  <c r="J17" i="1" s="1"/>
  <c r="Z16" i="1"/>
  <c r="M17" i="1" s="1"/>
  <c r="X16" i="1"/>
  <c r="K17" i="1" s="1"/>
  <c r="Y16" i="1"/>
  <c r="L17" i="1" s="1"/>
  <c r="AC16" i="1"/>
  <c r="P17" i="1" s="1"/>
  <c r="S16" i="1"/>
  <c r="F17" i="1" s="1"/>
  <c r="AB16" i="1"/>
  <c r="O17" i="1" s="1"/>
  <c r="AA16" i="1"/>
  <c r="N17" i="1" s="1"/>
  <c r="T16" i="1"/>
  <c r="G17" i="1" s="1"/>
  <c r="V16" i="1"/>
  <c r="I17" i="1" s="1"/>
  <c r="M18" i="5" l="1"/>
  <c r="E19" i="5" s="1"/>
  <c r="O18" i="5"/>
  <c r="G19" i="5" s="1"/>
  <c r="N18" i="5"/>
  <c r="F19" i="5" s="1"/>
  <c r="R18" i="5"/>
  <c r="J19" i="5" s="1"/>
  <c r="Q18" i="5"/>
  <c r="I19" i="5" s="1"/>
  <c r="P18" i="5"/>
  <c r="H19" i="5" s="1"/>
  <c r="M20" i="7"/>
  <c r="E21" i="7" s="1"/>
  <c r="N20" i="7"/>
  <c r="F21" i="7" s="1"/>
  <c r="P20" i="7"/>
  <c r="H21" i="7" s="1"/>
  <c r="O20" i="7"/>
  <c r="G21" i="7" s="1"/>
  <c r="Q20" i="7"/>
  <c r="I21" i="7" s="1"/>
  <c r="Q21" i="7" s="1"/>
  <c r="I22" i="7" s="1"/>
  <c r="R18" i="4"/>
  <c r="J19" i="4" s="1"/>
  <c r="N18" i="4"/>
  <c r="F19" i="4" s="1"/>
  <c r="Q18" i="4"/>
  <c r="I19" i="4" s="1"/>
  <c r="P18" i="4"/>
  <c r="H19" i="4" s="1"/>
  <c r="O18" i="4"/>
  <c r="G19" i="4" s="1"/>
  <c r="M18" i="4"/>
  <c r="V17" i="1"/>
  <c r="I18" i="1" s="1"/>
  <c r="S17" i="1"/>
  <c r="F18" i="1" s="1"/>
  <c r="AC17" i="1"/>
  <c r="P18" i="1" s="1"/>
  <c r="AA17" i="1"/>
  <c r="N18" i="1" s="1"/>
  <c r="Y17" i="1"/>
  <c r="L18" i="1" s="1"/>
  <c r="AB17" i="1"/>
  <c r="O18" i="1" s="1"/>
  <c r="X17" i="1"/>
  <c r="K18" i="1" s="1"/>
  <c r="Z17" i="1"/>
  <c r="M18" i="1" s="1"/>
  <c r="T17" i="1"/>
  <c r="G18" i="1" s="1"/>
  <c r="U17" i="1"/>
  <c r="H18" i="1" s="1"/>
  <c r="W17" i="1"/>
  <c r="J18" i="1" s="1"/>
  <c r="O21" i="7" l="1"/>
  <c r="G22" i="7" s="1"/>
  <c r="R21" i="7"/>
  <c r="J22" i="7" s="1"/>
  <c r="O19" i="5"/>
  <c r="G20" i="5" s="1"/>
  <c r="P19" i="5"/>
  <c r="H20" i="5" s="1"/>
  <c r="M19" i="5"/>
  <c r="E20" i="5" s="1"/>
  <c r="Q19" i="5"/>
  <c r="I20" i="5" s="1"/>
  <c r="N19" i="5"/>
  <c r="F20" i="5" s="1"/>
  <c r="R19" i="5"/>
  <c r="J20" i="5" s="1"/>
  <c r="P21" i="7"/>
  <c r="H22" i="7" s="1"/>
  <c r="N21" i="7"/>
  <c r="F22" i="7" s="1"/>
  <c r="M21" i="7"/>
  <c r="E22" i="7" s="1"/>
  <c r="M19" i="4"/>
  <c r="O19" i="4"/>
  <c r="G20" i="4" s="1"/>
  <c r="R19" i="4"/>
  <c r="J20" i="4" s="1"/>
  <c r="Q19" i="4"/>
  <c r="I20" i="4" s="1"/>
  <c r="P19" i="4"/>
  <c r="H20" i="4" s="1"/>
  <c r="N19" i="4"/>
  <c r="F20" i="4" s="1"/>
  <c r="Z18" i="1"/>
  <c r="M19" i="1" s="1"/>
  <c r="W18" i="1"/>
  <c r="J19" i="1" s="1"/>
  <c r="X18" i="1"/>
  <c r="K19" i="1" s="1"/>
  <c r="U18" i="1"/>
  <c r="H19" i="1" s="1"/>
  <c r="AB18" i="1"/>
  <c r="O19" i="1" s="1"/>
  <c r="T18" i="1"/>
  <c r="G19" i="1" s="1"/>
  <c r="Y18" i="1"/>
  <c r="L19" i="1" s="1"/>
  <c r="AA18" i="1"/>
  <c r="N19" i="1" s="1"/>
  <c r="AC18" i="1"/>
  <c r="P19" i="1" s="1"/>
  <c r="V18" i="1"/>
  <c r="I19" i="1" s="1"/>
  <c r="S18" i="1"/>
  <c r="F19" i="1" s="1"/>
  <c r="N22" i="7" l="1"/>
  <c r="F23" i="7" s="1"/>
  <c r="R20" i="5"/>
  <c r="J21" i="5" s="1"/>
  <c r="Q20" i="5"/>
  <c r="I21" i="5" s="1"/>
  <c r="N20" i="5"/>
  <c r="F21" i="5" s="1"/>
  <c r="P20" i="5"/>
  <c r="H21" i="5" s="1"/>
  <c r="O20" i="5"/>
  <c r="G21" i="5" s="1"/>
  <c r="M20" i="5"/>
  <c r="E21" i="5" s="1"/>
  <c r="P22" i="7"/>
  <c r="H23" i="7" s="1"/>
  <c r="Q22" i="7"/>
  <c r="I23" i="7" s="1"/>
  <c r="M22" i="7"/>
  <c r="E23" i="7" s="1"/>
  <c r="O22" i="7"/>
  <c r="G23" i="7" s="1"/>
  <c r="R22" i="7"/>
  <c r="J23" i="7" s="1"/>
  <c r="N20" i="4"/>
  <c r="Q20" i="4"/>
  <c r="I21" i="4" s="1"/>
  <c r="P20" i="4"/>
  <c r="H21" i="4" s="1"/>
  <c r="R20" i="4"/>
  <c r="J21" i="4" s="1"/>
  <c r="M20" i="4"/>
  <c r="O20" i="4"/>
  <c r="G21" i="4" s="1"/>
  <c r="S19" i="1"/>
  <c r="F20" i="1" s="1"/>
  <c r="V19" i="1"/>
  <c r="I20" i="1" s="1"/>
  <c r="Y19" i="1"/>
  <c r="L20" i="1" s="1"/>
  <c r="AC19" i="1"/>
  <c r="P20" i="1" s="1"/>
  <c r="T19" i="1"/>
  <c r="G20" i="1" s="1"/>
  <c r="AA19" i="1"/>
  <c r="N20" i="1" s="1"/>
  <c r="AB19" i="1"/>
  <c r="O20" i="1" s="1"/>
  <c r="U19" i="1"/>
  <c r="H20" i="1" s="1"/>
  <c r="X19" i="1"/>
  <c r="K20" i="1" s="1"/>
  <c r="Z19" i="1"/>
  <c r="M20" i="1" s="1"/>
  <c r="W19" i="1"/>
  <c r="J20" i="1" s="1"/>
  <c r="M23" i="7" l="1"/>
  <c r="E24" i="7" s="1"/>
  <c r="N21" i="5"/>
  <c r="F22" i="5" s="1"/>
  <c r="O21" i="5"/>
  <c r="G22" i="5" s="1"/>
  <c r="Q21" i="5"/>
  <c r="I22" i="5" s="1"/>
  <c r="P21" i="5"/>
  <c r="H22" i="5" s="1"/>
  <c r="R21" i="5"/>
  <c r="J22" i="5" s="1"/>
  <c r="M21" i="5"/>
  <c r="E22" i="5" s="1"/>
  <c r="Q23" i="7"/>
  <c r="I24" i="7" s="1"/>
  <c r="P23" i="7"/>
  <c r="H24" i="7" s="1"/>
  <c r="R23" i="7"/>
  <c r="J24" i="7" s="1"/>
  <c r="O23" i="7"/>
  <c r="G24" i="7" s="1"/>
  <c r="N23" i="7"/>
  <c r="F24" i="7" s="1"/>
  <c r="O21" i="4"/>
  <c r="G22" i="4" s="1"/>
  <c r="R21" i="4"/>
  <c r="J22" i="4" s="1"/>
  <c r="M21" i="4"/>
  <c r="E22" i="4" s="1"/>
  <c r="P21" i="4"/>
  <c r="H22" i="4" s="1"/>
  <c r="Q21" i="4"/>
  <c r="I22" i="4" s="1"/>
  <c r="N21" i="4"/>
  <c r="F22" i="4" s="1"/>
  <c r="X20" i="1"/>
  <c r="K21" i="1" s="1"/>
  <c r="AC20" i="1"/>
  <c r="P21" i="1" s="1"/>
  <c r="Y20" i="1"/>
  <c r="L21" i="1" s="1"/>
  <c r="U20" i="1"/>
  <c r="H21" i="1" s="1"/>
  <c r="W20" i="1"/>
  <c r="J21" i="1" s="1"/>
  <c r="AB20" i="1"/>
  <c r="O21" i="1" s="1"/>
  <c r="Z20" i="1"/>
  <c r="M21" i="1" s="1"/>
  <c r="AA20" i="1"/>
  <c r="N21" i="1" s="1"/>
  <c r="V20" i="1"/>
  <c r="I21" i="1" s="1"/>
  <c r="T20" i="1"/>
  <c r="G21" i="1" s="1"/>
  <c r="S20" i="1"/>
  <c r="F21" i="1" s="1"/>
  <c r="N24" i="7" l="1"/>
  <c r="F25" i="7" s="1"/>
  <c r="M24" i="7"/>
  <c r="E25" i="7" s="1"/>
  <c r="N22" i="5"/>
  <c r="F23" i="5" s="1"/>
  <c r="Q22" i="5"/>
  <c r="I23" i="5" s="1"/>
  <c r="O22" i="5"/>
  <c r="G23" i="5" s="1"/>
  <c r="R22" i="5"/>
  <c r="J23" i="5" s="1"/>
  <c r="P22" i="5"/>
  <c r="H23" i="5" s="1"/>
  <c r="M22" i="5"/>
  <c r="E23" i="5" s="1"/>
  <c r="R24" i="7"/>
  <c r="J25" i="7" s="1"/>
  <c r="P24" i="7"/>
  <c r="H25" i="7" s="1"/>
  <c r="O24" i="7"/>
  <c r="G25" i="7" s="1"/>
  <c r="Q24" i="7"/>
  <c r="I25" i="7" s="1"/>
  <c r="O22" i="4"/>
  <c r="G23" i="4" s="1"/>
  <c r="R22" i="4"/>
  <c r="J23" i="4" s="1"/>
  <c r="Q22" i="4"/>
  <c r="I23" i="4" s="1"/>
  <c r="N22" i="4"/>
  <c r="P22" i="4"/>
  <c r="H23" i="4" s="1"/>
  <c r="M22" i="4"/>
  <c r="S21" i="1"/>
  <c r="F22" i="1" s="1"/>
  <c r="AA21" i="1"/>
  <c r="N22" i="1" s="1"/>
  <c r="T21" i="1"/>
  <c r="G22" i="1" s="1"/>
  <c r="Z21" i="1"/>
  <c r="M22" i="1" s="1"/>
  <c r="X21" i="1"/>
  <c r="K22" i="1" s="1"/>
  <c r="AB21" i="1"/>
  <c r="O22" i="1" s="1"/>
  <c r="V21" i="1"/>
  <c r="I22" i="1" s="1"/>
  <c r="W21" i="1"/>
  <c r="J22" i="1" s="1"/>
  <c r="U21" i="1"/>
  <c r="H22" i="1" s="1"/>
  <c r="Y21" i="1"/>
  <c r="L22" i="1" s="1"/>
  <c r="AC21" i="1"/>
  <c r="P22" i="1" s="1"/>
  <c r="Q25" i="7" l="1"/>
  <c r="I26" i="7" s="1"/>
  <c r="M25" i="7"/>
  <c r="E26" i="7" s="1"/>
  <c r="N25" i="7"/>
  <c r="F26" i="7" s="1"/>
  <c r="N23" i="5"/>
  <c r="F24" i="5" s="1"/>
  <c r="M23" i="5"/>
  <c r="E24" i="5" s="1"/>
  <c r="P23" i="5"/>
  <c r="H24" i="5" s="1"/>
  <c r="O23" i="5"/>
  <c r="G24" i="5" s="1"/>
  <c r="R23" i="5"/>
  <c r="J24" i="5" s="1"/>
  <c r="Q23" i="5"/>
  <c r="I24" i="5" s="1"/>
  <c r="P25" i="7"/>
  <c r="H26" i="7" s="1"/>
  <c r="O25" i="7"/>
  <c r="G26" i="7" s="1"/>
  <c r="R25" i="7"/>
  <c r="J26" i="7" s="1"/>
  <c r="P23" i="4"/>
  <c r="H24" i="4" s="1"/>
  <c r="M23" i="4"/>
  <c r="N23" i="4"/>
  <c r="R23" i="4"/>
  <c r="J24" i="4" s="1"/>
  <c r="Q23" i="4"/>
  <c r="I24" i="4" s="1"/>
  <c r="O23" i="4"/>
  <c r="G24" i="4" s="1"/>
  <c r="S22" i="1"/>
  <c r="F23" i="1" s="1"/>
  <c r="AC22" i="1"/>
  <c r="P23" i="1" s="1"/>
  <c r="Z22" i="1"/>
  <c r="M23" i="1" s="1"/>
  <c r="W22" i="1"/>
  <c r="J23" i="1" s="1"/>
  <c r="V22" i="1"/>
  <c r="I23" i="1" s="1"/>
  <c r="Y22" i="1"/>
  <c r="L23" i="1" s="1"/>
  <c r="AB22" i="1"/>
  <c r="O23" i="1" s="1"/>
  <c r="U22" i="1"/>
  <c r="H23" i="1" s="1"/>
  <c r="X22" i="1"/>
  <c r="K23" i="1" s="1"/>
  <c r="T22" i="1"/>
  <c r="G23" i="1" s="1"/>
  <c r="AA22" i="1"/>
  <c r="N23" i="1" s="1"/>
  <c r="M26" i="7" l="1"/>
  <c r="E27" i="7" s="1"/>
  <c r="R26" i="7"/>
  <c r="J27" i="7" s="1"/>
  <c r="R24" i="5"/>
  <c r="J25" i="5" s="1"/>
  <c r="M24" i="5"/>
  <c r="E25" i="5" s="1"/>
  <c r="P24" i="5"/>
  <c r="H25" i="5" s="1"/>
  <c r="Q24" i="5"/>
  <c r="I25" i="5" s="1"/>
  <c r="N24" i="5"/>
  <c r="F25" i="5" s="1"/>
  <c r="O24" i="5"/>
  <c r="G25" i="5" s="1"/>
  <c r="Q26" i="7"/>
  <c r="I27" i="7" s="1"/>
  <c r="P26" i="7"/>
  <c r="H27" i="7" s="1"/>
  <c r="O26" i="7"/>
  <c r="G27" i="7" s="1"/>
  <c r="N26" i="7"/>
  <c r="F27" i="7" s="1"/>
  <c r="O24" i="4"/>
  <c r="G25" i="4" s="1"/>
  <c r="P24" i="4"/>
  <c r="H25" i="4" s="1"/>
  <c r="R24" i="4"/>
  <c r="J25" i="4" s="1"/>
  <c r="N24" i="4"/>
  <c r="F25" i="4" s="1"/>
  <c r="Q24" i="4"/>
  <c r="I25" i="4" s="1"/>
  <c r="M24" i="4"/>
  <c r="E25" i="4" s="1"/>
  <c r="Z23" i="1"/>
  <c r="M24" i="1" s="1"/>
  <c r="V23" i="1"/>
  <c r="I24" i="1" s="1"/>
  <c r="X23" i="1"/>
  <c r="K24" i="1" s="1"/>
  <c r="AA23" i="1"/>
  <c r="N24" i="1" s="1"/>
  <c r="W23" i="1"/>
  <c r="J24" i="1" s="1"/>
  <c r="AB23" i="1"/>
  <c r="O24" i="1" s="1"/>
  <c r="AC23" i="1"/>
  <c r="P24" i="1" s="1"/>
  <c r="Y23" i="1"/>
  <c r="L24" i="1" s="1"/>
  <c r="S23" i="1"/>
  <c r="F24" i="1" s="1"/>
  <c r="U23" i="1"/>
  <c r="H24" i="1" s="1"/>
  <c r="T23" i="1"/>
  <c r="G24" i="1" s="1"/>
  <c r="N27" i="7" l="1"/>
  <c r="F28" i="7" s="1"/>
  <c r="P27" i="7"/>
  <c r="H28" i="7" s="1"/>
  <c r="Q25" i="5"/>
  <c r="I26" i="5" s="1"/>
  <c r="P25" i="5"/>
  <c r="H26" i="5" s="1"/>
  <c r="R25" i="5"/>
  <c r="J26" i="5" s="1"/>
  <c r="N25" i="5"/>
  <c r="F26" i="5" s="1"/>
  <c r="O25" i="5"/>
  <c r="G26" i="5" s="1"/>
  <c r="M25" i="5"/>
  <c r="E26" i="5" s="1"/>
  <c r="R27" i="7"/>
  <c r="J28" i="7" s="1"/>
  <c r="Q27" i="7"/>
  <c r="I28" i="7" s="1"/>
  <c r="O27" i="7"/>
  <c r="G28" i="7" s="1"/>
  <c r="M27" i="7"/>
  <c r="E28" i="7" s="1"/>
  <c r="N25" i="4"/>
  <c r="F26" i="4" s="1"/>
  <c r="Q25" i="4"/>
  <c r="I26" i="4" s="1"/>
  <c r="O25" i="4"/>
  <c r="G26" i="4" s="1"/>
  <c r="M25" i="4"/>
  <c r="R25" i="4"/>
  <c r="J26" i="4" s="1"/>
  <c r="P25" i="4"/>
  <c r="H26" i="4" s="1"/>
  <c r="T24" i="1"/>
  <c r="G25" i="1" s="1"/>
  <c r="V24" i="1"/>
  <c r="I25" i="1" s="1"/>
  <c r="W24" i="1"/>
  <c r="J25" i="1" s="1"/>
  <c r="Y24" i="1"/>
  <c r="L25" i="1" s="1"/>
  <c r="AA24" i="1"/>
  <c r="N25" i="1" s="1"/>
  <c r="AC24" i="1"/>
  <c r="P25" i="1" s="1"/>
  <c r="X24" i="1"/>
  <c r="K25" i="1" s="1"/>
  <c r="U24" i="1"/>
  <c r="H25" i="1" s="1"/>
  <c r="S24" i="1"/>
  <c r="F25" i="1" s="1"/>
  <c r="AB24" i="1"/>
  <c r="O25" i="1" s="1"/>
  <c r="Z24" i="1"/>
  <c r="M25" i="1" s="1"/>
  <c r="M28" i="7" l="1"/>
  <c r="E29" i="7" s="1"/>
  <c r="Q28" i="7"/>
  <c r="I29" i="7" s="1"/>
  <c r="N26" i="5"/>
  <c r="F27" i="5" s="1"/>
  <c r="Q26" i="5"/>
  <c r="I27" i="5" s="1"/>
  <c r="O26" i="5"/>
  <c r="G27" i="5" s="1"/>
  <c r="M26" i="5"/>
  <c r="E27" i="5" s="1"/>
  <c r="P26" i="5"/>
  <c r="H27" i="5" s="1"/>
  <c r="R26" i="5"/>
  <c r="J27" i="5" s="1"/>
  <c r="N28" i="7"/>
  <c r="F29" i="7" s="1"/>
  <c r="R28" i="7"/>
  <c r="J29" i="7" s="1"/>
  <c r="O28" i="7"/>
  <c r="G29" i="7" s="1"/>
  <c r="P28" i="7"/>
  <c r="H29" i="7" s="1"/>
  <c r="P26" i="4"/>
  <c r="H27" i="4" s="1"/>
  <c r="M26" i="4"/>
  <c r="N26" i="4"/>
  <c r="R26" i="4"/>
  <c r="J27" i="4" s="1"/>
  <c r="Q26" i="4"/>
  <c r="I27" i="4" s="1"/>
  <c r="O26" i="4"/>
  <c r="G27" i="4" s="1"/>
  <c r="X25" i="1"/>
  <c r="K26" i="1" s="1"/>
  <c r="Z25" i="1"/>
  <c r="M26" i="1" s="1"/>
  <c r="AB25" i="1"/>
  <c r="O26" i="1" s="1"/>
  <c r="AC25" i="1"/>
  <c r="P26" i="1" s="1"/>
  <c r="S25" i="1"/>
  <c r="F26" i="1" s="1"/>
  <c r="AA25" i="1"/>
  <c r="N26" i="1" s="1"/>
  <c r="U25" i="1"/>
  <c r="H26" i="1" s="1"/>
  <c r="Y25" i="1"/>
  <c r="L26" i="1" s="1"/>
  <c r="T25" i="1"/>
  <c r="G26" i="1" s="1"/>
  <c r="W25" i="1"/>
  <c r="J26" i="1" s="1"/>
  <c r="V25" i="1"/>
  <c r="I26" i="1" s="1"/>
  <c r="P29" i="7" l="1"/>
  <c r="H30" i="7" s="1"/>
  <c r="M29" i="7"/>
  <c r="E30" i="7" s="1"/>
  <c r="N27" i="5"/>
  <c r="F28" i="5" s="1"/>
  <c r="R27" i="5"/>
  <c r="J28" i="5" s="1"/>
  <c r="M27" i="5"/>
  <c r="E28" i="5" s="1"/>
  <c r="O27" i="5"/>
  <c r="G28" i="5" s="1"/>
  <c r="Q27" i="5"/>
  <c r="I28" i="5" s="1"/>
  <c r="P27" i="5"/>
  <c r="H28" i="5" s="1"/>
  <c r="R29" i="7"/>
  <c r="J30" i="7" s="1"/>
  <c r="N29" i="7"/>
  <c r="F30" i="7" s="1"/>
  <c r="O29" i="7"/>
  <c r="G30" i="7" s="1"/>
  <c r="Q29" i="7"/>
  <c r="I30" i="7" s="1"/>
  <c r="P27" i="4"/>
  <c r="H28" i="4" s="1"/>
  <c r="Q27" i="4"/>
  <c r="I28" i="4" s="1"/>
  <c r="O27" i="4"/>
  <c r="G28" i="4" s="1"/>
  <c r="N27" i="4"/>
  <c r="F28" i="4" s="1"/>
  <c r="R27" i="4"/>
  <c r="J28" i="4" s="1"/>
  <c r="M27" i="4"/>
  <c r="V26" i="1"/>
  <c r="I27" i="1" s="1"/>
  <c r="Y26" i="1"/>
  <c r="L27" i="1" s="1"/>
  <c r="W26" i="1"/>
  <c r="J27" i="1" s="1"/>
  <c r="U26" i="1"/>
  <c r="H27" i="1" s="1"/>
  <c r="T26" i="1"/>
  <c r="G27" i="1" s="1"/>
  <c r="AA26" i="1"/>
  <c r="N27" i="1" s="1"/>
  <c r="X26" i="1"/>
  <c r="K27" i="1" s="1"/>
  <c r="S26" i="1"/>
  <c r="F27" i="1" s="1"/>
  <c r="AC26" i="1"/>
  <c r="P27" i="1" s="1"/>
  <c r="AB26" i="1"/>
  <c r="O27" i="1" s="1"/>
  <c r="Z26" i="1"/>
  <c r="M27" i="1" s="1"/>
  <c r="N30" i="7" l="1"/>
  <c r="F31" i="7" s="1"/>
  <c r="Q28" i="5"/>
  <c r="I29" i="5" s="1"/>
  <c r="R28" i="5"/>
  <c r="J29" i="5" s="1"/>
  <c r="M28" i="5"/>
  <c r="E29" i="5" s="1"/>
  <c r="N28" i="5"/>
  <c r="F29" i="5" s="1"/>
  <c r="P28" i="5"/>
  <c r="H29" i="5" s="1"/>
  <c r="O28" i="5"/>
  <c r="G29" i="5" s="1"/>
  <c r="P30" i="7"/>
  <c r="H31" i="7" s="1"/>
  <c r="Q30" i="7"/>
  <c r="I31" i="7" s="1"/>
  <c r="R30" i="7"/>
  <c r="J31" i="7" s="1"/>
  <c r="O30" i="7"/>
  <c r="G31" i="7" s="1"/>
  <c r="M30" i="7"/>
  <c r="E31" i="7" s="1"/>
  <c r="M28" i="4"/>
  <c r="Q28" i="4"/>
  <c r="N28" i="4"/>
  <c r="R28" i="4"/>
  <c r="O28" i="4"/>
  <c r="P28" i="4"/>
  <c r="Z27" i="1"/>
  <c r="M28" i="1" s="1"/>
  <c r="AC27" i="1"/>
  <c r="P28" i="1" s="1"/>
  <c r="X27" i="1"/>
  <c r="K28" i="1" s="1"/>
  <c r="AB27" i="1"/>
  <c r="O28" i="1" s="1"/>
  <c r="AA27" i="1"/>
  <c r="N28" i="1" s="1"/>
  <c r="T27" i="1"/>
  <c r="G28" i="1" s="1"/>
  <c r="S27" i="1"/>
  <c r="F28" i="1" s="1"/>
  <c r="U27" i="1"/>
  <c r="H28" i="1" s="1"/>
  <c r="W27" i="1"/>
  <c r="J28" i="1" s="1"/>
  <c r="Y27" i="1"/>
  <c r="L28" i="1" s="1"/>
  <c r="V27" i="1"/>
  <c r="I28" i="1" s="1"/>
  <c r="N31" i="7" l="1"/>
  <c r="F32" i="7" s="1"/>
  <c r="R31" i="7"/>
  <c r="J32" i="7" s="1"/>
  <c r="R29" i="5"/>
  <c r="J30" i="5" s="1"/>
  <c r="O29" i="5"/>
  <c r="G30" i="5" s="1"/>
  <c r="M29" i="5"/>
  <c r="E30" i="5" s="1"/>
  <c r="P29" i="5"/>
  <c r="H30" i="5" s="1"/>
  <c r="N29" i="5"/>
  <c r="F30" i="5" s="1"/>
  <c r="Q29" i="5"/>
  <c r="I30" i="5" s="1"/>
  <c r="M31" i="7"/>
  <c r="E32" i="7" s="1"/>
  <c r="Q31" i="7"/>
  <c r="I32" i="7" s="1"/>
  <c r="O31" i="7"/>
  <c r="G32" i="7" s="1"/>
  <c r="P31" i="7"/>
  <c r="H32" i="7" s="1"/>
  <c r="U28" i="1"/>
  <c r="H29" i="1" s="1"/>
  <c r="AC28" i="1"/>
  <c r="P29" i="1" s="1"/>
  <c r="S28" i="1"/>
  <c r="F29" i="1" s="1"/>
  <c r="T28" i="1"/>
  <c r="G29" i="1" s="1"/>
  <c r="W28" i="1"/>
  <c r="J29" i="1" s="1"/>
  <c r="AA28" i="1"/>
  <c r="N29" i="1" s="1"/>
  <c r="AB28" i="1"/>
  <c r="O29" i="1" s="1"/>
  <c r="X28" i="1"/>
  <c r="K29" i="1" s="1"/>
  <c r="V28" i="1"/>
  <c r="I29" i="1" s="1"/>
  <c r="Y28" i="1"/>
  <c r="L29" i="1" s="1"/>
  <c r="Z28" i="1"/>
  <c r="M29" i="1" s="1"/>
  <c r="Q32" i="7" l="1"/>
  <c r="I33" i="7" s="1"/>
  <c r="P30" i="5"/>
  <c r="H31" i="5" s="1"/>
  <c r="R30" i="5"/>
  <c r="J31" i="5" s="1"/>
  <c r="O30" i="5"/>
  <c r="G31" i="5" s="1"/>
  <c r="N30" i="5"/>
  <c r="F31" i="5" s="1"/>
  <c r="Q30" i="5"/>
  <c r="I31" i="5" s="1"/>
  <c r="M30" i="5"/>
  <c r="E31" i="5" s="1"/>
  <c r="M32" i="7"/>
  <c r="E33" i="7" s="1"/>
  <c r="P32" i="7"/>
  <c r="H33" i="7" s="1"/>
  <c r="R32" i="7"/>
  <c r="J33" i="7" s="1"/>
  <c r="O32" i="7"/>
  <c r="G33" i="7" s="1"/>
  <c r="N32" i="7"/>
  <c r="F33" i="7" s="1"/>
  <c r="Z29" i="1"/>
  <c r="M30" i="1" s="1"/>
  <c r="X29" i="1"/>
  <c r="K30" i="1" s="1"/>
  <c r="T29" i="1"/>
  <c r="G30" i="1" s="1"/>
  <c r="S29" i="1"/>
  <c r="F30" i="1" s="1"/>
  <c r="Y29" i="1"/>
  <c r="L30" i="1" s="1"/>
  <c r="AA29" i="1"/>
  <c r="N30" i="1" s="1"/>
  <c r="AC29" i="1"/>
  <c r="P30" i="1" s="1"/>
  <c r="V29" i="1"/>
  <c r="I30" i="1" s="1"/>
  <c r="W29" i="1"/>
  <c r="J30" i="1" s="1"/>
  <c r="AB29" i="1"/>
  <c r="O30" i="1" s="1"/>
  <c r="U29" i="1"/>
  <c r="H30" i="1" s="1"/>
  <c r="R33" i="7" l="1"/>
  <c r="J34" i="7" s="1"/>
  <c r="Q33" i="7"/>
  <c r="I34" i="7" s="1"/>
  <c r="P31" i="5"/>
  <c r="H32" i="5" s="1"/>
  <c r="O31" i="5"/>
  <c r="G32" i="5" s="1"/>
  <c r="N31" i="5"/>
  <c r="F32" i="5" s="1"/>
  <c r="M31" i="5"/>
  <c r="E32" i="5" s="1"/>
  <c r="Q31" i="5"/>
  <c r="I32" i="5" s="1"/>
  <c r="R31" i="5"/>
  <c r="J32" i="5" s="1"/>
  <c r="P33" i="7"/>
  <c r="H34" i="7" s="1"/>
  <c r="N33" i="7"/>
  <c r="F34" i="7" s="1"/>
  <c r="O33" i="7"/>
  <c r="G34" i="7" s="1"/>
  <c r="M33" i="7"/>
  <c r="E34" i="7" s="1"/>
  <c r="U30" i="1"/>
  <c r="H31" i="1" s="1"/>
  <c r="Z30" i="1"/>
  <c r="M31" i="1" s="1"/>
  <c r="AB30" i="1"/>
  <c r="O31" i="1" s="1"/>
  <c r="AC30" i="1"/>
  <c r="P31" i="1" s="1"/>
  <c r="W30" i="1"/>
  <c r="J31" i="1" s="1"/>
  <c r="AA30" i="1"/>
  <c r="N31" i="1" s="1"/>
  <c r="V30" i="1"/>
  <c r="I31" i="1" s="1"/>
  <c r="Y30" i="1"/>
  <c r="L31" i="1" s="1"/>
  <c r="S30" i="1"/>
  <c r="F31" i="1" s="1"/>
  <c r="T30" i="1"/>
  <c r="G31" i="1" s="1"/>
  <c r="X30" i="1"/>
  <c r="K31" i="1" s="1"/>
  <c r="R34" i="7" l="1"/>
  <c r="J35" i="7" s="1"/>
  <c r="N34" i="7"/>
  <c r="F35" i="7" s="1"/>
  <c r="Q32" i="5"/>
  <c r="I33" i="5" s="1"/>
  <c r="M32" i="5"/>
  <c r="E33" i="5" s="1"/>
  <c r="O32" i="5"/>
  <c r="G33" i="5" s="1"/>
  <c r="N32" i="5"/>
  <c r="F33" i="5" s="1"/>
  <c r="P32" i="5"/>
  <c r="H33" i="5" s="1"/>
  <c r="R32" i="5"/>
  <c r="J33" i="5" s="1"/>
  <c r="M34" i="7"/>
  <c r="E35" i="7" s="1"/>
  <c r="P34" i="7"/>
  <c r="H35" i="7" s="1"/>
  <c r="O34" i="7"/>
  <c r="G35" i="7" s="1"/>
  <c r="Q34" i="7"/>
  <c r="I35" i="7" s="1"/>
  <c r="X31" i="1"/>
  <c r="K32" i="1" s="1"/>
  <c r="Y31" i="1"/>
  <c r="L32" i="1" s="1"/>
  <c r="U31" i="1"/>
  <c r="H32" i="1" s="1"/>
  <c r="V31" i="1"/>
  <c r="I32" i="1" s="1"/>
  <c r="T31" i="1"/>
  <c r="G32" i="1" s="1"/>
  <c r="AA31" i="1"/>
  <c r="N32" i="1" s="1"/>
  <c r="S31" i="1"/>
  <c r="F32" i="1" s="1"/>
  <c r="W31" i="1"/>
  <c r="J32" i="1" s="1"/>
  <c r="AC31" i="1"/>
  <c r="P32" i="1" s="1"/>
  <c r="AB31" i="1"/>
  <c r="O32" i="1" s="1"/>
  <c r="Z31" i="1"/>
  <c r="M32" i="1" s="1"/>
  <c r="P35" i="7" l="1"/>
  <c r="H36" i="7" s="1"/>
  <c r="P33" i="5"/>
  <c r="H34" i="5" s="1"/>
  <c r="N33" i="5"/>
  <c r="F34" i="5" s="1"/>
  <c r="M33" i="5"/>
  <c r="E34" i="5" s="1"/>
  <c r="R33" i="5"/>
  <c r="J34" i="5" s="1"/>
  <c r="Q33" i="5"/>
  <c r="I34" i="5" s="1"/>
  <c r="O33" i="5"/>
  <c r="G34" i="5" s="1"/>
  <c r="M35" i="7"/>
  <c r="E36" i="7" s="1"/>
  <c r="Q35" i="7"/>
  <c r="I36" i="7" s="1"/>
  <c r="N35" i="7"/>
  <c r="F36" i="7" s="1"/>
  <c r="O35" i="7"/>
  <c r="G36" i="7" s="1"/>
  <c r="P36" i="7" s="1"/>
  <c r="H37" i="7" s="1"/>
  <c r="R35" i="7"/>
  <c r="J36" i="7" s="1"/>
  <c r="X32" i="1"/>
  <c r="K33" i="1" s="1"/>
  <c r="Z32" i="1"/>
  <c r="M33" i="1" s="1"/>
  <c r="V32" i="1"/>
  <c r="I33" i="1" s="1"/>
  <c r="W32" i="1"/>
  <c r="J33" i="1" s="1"/>
  <c r="S32" i="1"/>
  <c r="F33" i="1" s="1"/>
  <c r="AB32" i="1"/>
  <c r="O33" i="1" s="1"/>
  <c r="AA32" i="1"/>
  <c r="N33" i="1" s="1"/>
  <c r="AC32" i="1"/>
  <c r="P33" i="1" s="1"/>
  <c r="T32" i="1"/>
  <c r="G33" i="1" s="1"/>
  <c r="U32" i="1"/>
  <c r="H33" i="1" s="1"/>
  <c r="Y32" i="1"/>
  <c r="L33" i="1" s="1"/>
  <c r="N36" i="7" l="1"/>
  <c r="F37" i="7" s="1"/>
  <c r="O34" i="5"/>
  <c r="G35" i="5" s="1"/>
  <c r="R34" i="5"/>
  <c r="J35" i="5" s="1"/>
  <c r="M34" i="5"/>
  <c r="E35" i="5" s="1"/>
  <c r="Q34" i="5"/>
  <c r="I35" i="5" s="1"/>
  <c r="N34" i="5"/>
  <c r="F35" i="5" s="1"/>
  <c r="P34" i="5"/>
  <c r="H35" i="5" s="1"/>
  <c r="R36" i="7"/>
  <c r="J37" i="7" s="1"/>
  <c r="Q36" i="7"/>
  <c r="I37" i="7" s="1"/>
  <c r="O36" i="7"/>
  <c r="G37" i="7" s="1"/>
  <c r="M36" i="7"/>
  <c r="E37" i="7" s="1"/>
  <c r="P37" i="7" s="1"/>
  <c r="H38" i="7" s="1"/>
  <c r="Y33" i="1"/>
  <c r="L34" i="1" s="1"/>
  <c r="AC33" i="1"/>
  <c r="P34" i="1" s="1"/>
  <c r="W33" i="1"/>
  <c r="J34" i="1" s="1"/>
  <c r="U33" i="1"/>
  <c r="H34" i="1" s="1"/>
  <c r="Z33" i="1"/>
  <c r="M34" i="1" s="1"/>
  <c r="V33" i="1"/>
  <c r="I34" i="1" s="1"/>
  <c r="AB33" i="1"/>
  <c r="O34" i="1" s="1"/>
  <c r="X33" i="1"/>
  <c r="K34" i="1" s="1"/>
  <c r="AA33" i="1"/>
  <c r="N34" i="1" s="1"/>
  <c r="T33" i="1"/>
  <c r="G34" i="1" s="1"/>
  <c r="S33" i="1"/>
  <c r="F34" i="1" s="1"/>
  <c r="Q37" i="7" l="1"/>
  <c r="I38" i="7" s="1"/>
  <c r="P35" i="5"/>
  <c r="H36" i="5" s="1"/>
  <c r="O35" i="5"/>
  <c r="G36" i="5" s="1"/>
  <c r="Q35" i="5"/>
  <c r="I36" i="5" s="1"/>
  <c r="N35" i="5"/>
  <c r="F36" i="5" s="1"/>
  <c r="M35" i="5"/>
  <c r="E36" i="5" s="1"/>
  <c r="R35" i="5"/>
  <c r="J36" i="5" s="1"/>
  <c r="M37" i="7"/>
  <c r="E38" i="7" s="1"/>
  <c r="R37" i="7"/>
  <c r="J38" i="7" s="1"/>
  <c r="O37" i="7"/>
  <c r="G38" i="7" s="1"/>
  <c r="N37" i="7"/>
  <c r="F38" i="7" s="1"/>
  <c r="U34" i="1"/>
  <c r="H35" i="1" s="1"/>
  <c r="AB34" i="1"/>
  <c r="O35" i="1" s="1"/>
  <c r="T34" i="1"/>
  <c r="G35" i="1" s="1"/>
  <c r="V34" i="1"/>
  <c r="I35" i="1" s="1"/>
  <c r="AC34" i="1"/>
  <c r="P35" i="1" s="1"/>
  <c r="X34" i="1"/>
  <c r="K35" i="1" s="1"/>
  <c r="S34" i="1"/>
  <c r="F35" i="1" s="1"/>
  <c r="W34" i="1"/>
  <c r="J35" i="1" s="1"/>
  <c r="AA34" i="1"/>
  <c r="N35" i="1" s="1"/>
  <c r="Z34" i="1"/>
  <c r="M35" i="1" s="1"/>
  <c r="Y34" i="1"/>
  <c r="L35" i="1" s="1"/>
  <c r="N38" i="7" l="1"/>
  <c r="F39" i="7" s="1"/>
  <c r="P38" i="7"/>
  <c r="H39" i="7" s="1"/>
  <c r="R38" i="7"/>
  <c r="J39" i="7" s="1"/>
  <c r="M36" i="5"/>
  <c r="E37" i="5" s="1"/>
  <c r="P36" i="5"/>
  <c r="H37" i="5" s="1"/>
  <c r="Q36" i="5"/>
  <c r="I37" i="5" s="1"/>
  <c r="R36" i="5"/>
  <c r="J37" i="5" s="1"/>
  <c r="O36" i="5"/>
  <c r="G37" i="5" s="1"/>
  <c r="N36" i="5"/>
  <c r="F37" i="5" s="1"/>
  <c r="M38" i="7"/>
  <c r="E39" i="7" s="1"/>
  <c r="O38" i="7"/>
  <c r="G39" i="7" s="1"/>
  <c r="Q38" i="7"/>
  <c r="I39" i="7" s="1"/>
  <c r="AB35" i="1"/>
  <c r="O36" i="1" s="1"/>
  <c r="S35" i="1"/>
  <c r="F36" i="1" s="1"/>
  <c r="Z35" i="1"/>
  <c r="M36" i="1" s="1"/>
  <c r="W35" i="1"/>
  <c r="J36" i="1" s="1"/>
  <c r="V35" i="1"/>
  <c r="I36" i="1" s="1"/>
  <c r="T35" i="1"/>
  <c r="G36" i="1" s="1"/>
  <c r="Y35" i="1"/>
  <c r="L36" i="1" s="1"/>
  <c r="X35" i="1"/>
  <c r="K36" i="1" s="1"/>
  <c r="AA35" i="1"/>
  <c r="N36" i="1" s="1"/>
  <c r="AC35" i="1"/>
  <c r="P36" i="1" s="1"/>
  <c r="U35" i="1"/>
  <c r="H36" i="1" s="1"/>
  <c r="Q39" i="7" l="1"/>
  <c r="I40" i="7" s="1"/>
  <c r="P39" i="7"/>
  <c r="H40" i="7" s="1"/>
  <c r="O37" i="5"/>
  <c r="G38" i="5" s="1"/>
  <c r="R37" i="5"/>
  <c r="J38" i="5" s="1"/>
  <c r="P37" i="5"/>
  <c r="H38" i="5" s="1"/>
  <c r="M37" i="5"/>
  <c r="E38" i="5" s="1"/>
  <c r="N37" i="5"/>
  <c r="F38" i="5" s="1"/>
  <c r="Q37" i="5"/>
  <c r="I38" i="5" s="1"/>
  <c r="M39" i="7"/>
  <c r="E40" i="7" s="1"/>
  <c r="N39" i="7"/>
  <c r="F40" i="7" s="1"/>
  <c r="O39" i="7"/>
  <c r="G40" i="7" s="1"/>
  <c r="R39" i="7"/>
  <c r="J40" i="7" s="1"/>
  <c r="U36" i="1"/>
  <c r="H37" i="1" s="1"/>
  <c r="W36" i="1"/>
  <c r="J37" i="1" s="1"/>
  <c r="AB36" i="1"/>
  <c r="O37" i="1" s="1"/>
  <c r="Y36" i="1"/>
  <c r="L37" i="1" s="1"/>
  <c r="AC36" i="1"/>
  <c r="P37" i="1" s="1"/>
  <c r="AA36" i="1"/>
  <c r="N37" i="1" s="1"/>
  <c r="T36" i="1"/>
  <c r="G37" i="1" s="1"/>
  <c r="X36" i="1"/>
  <c r="K37" i="1" s="1"/>
  <c r="V36" i="1"/>
  <c r="I37" i="1" s="1"/>
  <c r="Z36" i="1"/>
  <c r="M37" i="1" s="1"/>
  <c r="S36" i="1"/>
  <c r="F37" i="1" s="1"/>
  <c r="P40" i="7" l="1"/>
  <c r="H41" i="7" s="1"/>
  <c r="Q40" i="7"/>
  <c r="I41" i="7" s="1"/>
  <c r="N40" i="7"/>
  <c r="F41" i="7" s="1"/>
  <c r="O38" i="5"/>
  <c r="G39" i="5" s="1"/>
  <c r="Q38" i="5"/>
  <c r="I39" i="5" s="1"/>
  <c r="R38" i="5"/>
  <c r="J39" i="5" s="1"/>
  <c r="M38" i="5"/>
  <c r="E39" i="5" s="1"/>
  <c r="P38" i="5"/>
  <c r="H39" i="5" s="1"/>
  <c r="N38" i="5"/>
  <c r="F39" i="5" s="1"/>
  <c r="R40" i="7"/>
  <c r="J41" i="7" s="1"/>
  <c r="O40" i="7"/>
  <c r="G41" i="7" s="1"/>
  <c r="M40" i="7"/>
  <c r="E41" i="7" s="1"/>
  <c r="S37" i="1"/>
  <c r="F38" i="1" s="1"/>
  <c r="X37" i="1"/>
  <c r="K38" i="1" s="1"/>
  <c r="Y37" i="1"/>
  <c r="L38" i="1" s="1"/>
  <c r="Z37" i="1"/>
  <c r="M38" i="1" s="1"/>
  <c r="T37" i="1"/>
  <c r="G38" i="1" s="1"/>
  <c r="U37" i="1"/>
  <c r="H38" i="1" s="1"/>
  <c r="W37" i="1"/>
  <c r="J38" i="1" s="1"/>
  <c r="AA37" i="1"/>
  <c r="N38" i="1" s="1"/>
  <c r="AB37" i="1"/>
  <c r="O38" i="1" s="1"/>
  <c r="V37" i="1"/>
  <c r="I38" i="1" s="1"/>
  <c r="AC37" i="1"/>
  <c r="P38" i="1" s="1"/>
  <c r="R41" i="7" l="1"/>
  <c r="J42" i="7" s="1"/>
  <c r="Q39" i="5"/>
  <c r="I40" i="5" s="1"/>
  <c r="O39" i="5"/>
  <c r="G40" i="5" s="1"/>
  <c r="M39" i="5"/>
  <c r="E40" i="5" s="1"/>
  <c r="P39" i="5"/>
  <c r="H40" i="5" s="1"/>
  <c r="R39" i="5"/>
  <c r="J40" i="5" s="1"/>
  <c r="N39" i="5"/>
  <c r="F40" i="5" s="1"/>
  <c r="P41" i="7"/>
  <c r="H42" i="7" s="1"/>
  <c r="M41" i="7"/>
  <c r="E42" i="7" s="1"/>
  <c r="N41" i="7"/>
  <c r="F42" i="7" s="1"/>
  <c r="O41" i="7"/>
  <c r="G42" i="7" s="1"/>
  <c r="Q41" i="7"/>
  <c r="I42" i="7" s="1"/>
  <c r="Y38" i="1"/>
  <c r="L39" i="1" s="1"/>
  <c r="AC38" i="1"/>
  <c r="P39" i="1" s="1"/>
  <c r="V38" i="1"/>
  <c r="I39" i="1" s="1"/>
  <c r="U38" i="1"/>
  <c r="H39" i="1" s="1"/>
  <c r="AB38" i="1"/>
  <c r="O39" i="1" s="1"/>
  <c r="AA38" i="1"/>
  <c r="N39" i="1" s="1"/>
  <c r="Z38" i="1"/>
  <c r="M39" i="1" s="1"/>
  <c r="X38" i="1"/>
  <c r="K39" i="1" s="1"/>
  <c r="W38" i="1"/>
  <c r="J39" i="1" s="1"/>
  <c r="T38" i="1"/>
  <c r="G39" i="1" s="1"/>
  <c r="S38" i="1"/>
  <c r="F39" i="1" s="1"/>
  <c r="N42" i="7" l="1"/>
  <c r="F43" i="7" s="1"/>
  <c r="Q40" i="5"/>
  <c r="I41" i="5" s="1"/>
  <c r="R40" i="5"/>
  <c r="J41" i="5" s="1"/>
  <c r="P40" i="5"/>
  <c r="H41" i="5" s="1"/>
  <c r="M40" i="5"/>
  <c r="E41" i="5" s="1"/>
  <c r="N40" i="5"/>
  <c r="F41" i="5" s="1"/>
  <c r="O40" i="5"/>
  <c r="G41" i="5" s="1"/>
  <c r="M42" i="7"/>
  <c r="E43" i="7" s="1"/>
  <c r="Q42" i="7"/>
  <c r="I43" i="7" s="1"/>
  <c r="R42" i="7"/>
  <c r="J43" i="7" s="1"/>
  <c r="O42" i="7"/>
  <c r="G43" i="7" s="1"/>
  <c r="P42" i="7"/>
  <c r="H43" i="7" s="1"/>
  <c r="S39" i="1"/>
  <c r="F40" i="1" s="1"/>
  <c r="Y39" i="1"/>
  <c r="L40" i="1" s="1"/>
  <c r="T39" i="1"/>
  <c r="G40" i="1" s="1"/>
  <c r="Z39" i="1"/>
  <c r="M40" i="1" s="1"/>
  <c r="W39" i="1"/>
  <c r="J40" i="1" s="1"/>
  <c r="AA39" i="1"/>
  <c r="N40" i="1" s="1"/>
  <c r="X39" i="1"/>
  <c r="K40" i="1" s="1"/>
  <c r="AB39" i="1"/>
  <c r="O40" i="1" s="1"/>
  <c r="U39" i="1"/>
  <c r="H40" i="1" s="1"/>
  <c r="V39" i="1"/>
  <c r="I40" i="1" s="1"/>
  <c r="AC39" i="1"/>
  <c r="P40" i="1" s="1"/>
  <c r="R43" i="7" l="1"/>
  <c r="J44" i="7" s="1"/>
  <c r="N43" i="7"/>
  <c r="F44" i="7" s="1"/>
  <c r="O41" i="5"/>
  <c r="G42" i="5" s="1"/>
  <c r="P41" i="5"/>
  <c r="H42" i="5" s="1"/>
  <c r="Q41" i="5"/>
  <c r="I42" i="5" s="1"/>
  <c r="N41" i="5"/>
  <c r="F42" i="5" s="1"/>
  <c r="M41" i="5"/>
  <c r="E42" i="5" s="1"/>
  <c r="R41" i="5"/>
  <c r="J42" i="5" s="1"/>
  <c r="Q43" i="7"/>
  <c r="I44" i="7" s="1"/>
  <c r="P43" i="7"/>
  <c r="H44" i="7" s="1"/>
  <c r="O43" i="7"/>
  <c r="G44" i="7" s="1"/>
  <c r="M43" i="7"/>
  <c r="E44" i="7" s="1"/>
  <c r="V40" i="1"/>
  <c r="I41" i="1" s="1"/>
  <c r="AC40" i="1"/>
  <c r="P41" i="1" s="1"/>
  <c r="X40" i="1"/>
  <c r="K41" i="1" s="1"/>
  <c r="AA40" i="1"/>
  <c r="N41" i="1" s="1"/>
  <c r="U40" i="1"/>
  <c r="H41" i="1" s="1"/>
  <c r="W40" i="1"/>
  <c r="J41" i="1" s="1"/>
  <c r="AB40" i="1"/>
  <c r="O41" i="1" s="1"/>
  <c r="Z40" i="1"/>
  <c r="M41" i="1" s="1"/>
  <c r="T40" i="1"/>
  <c r="G41" i="1" s="1"/>
  <c r="Y40" i="1"/>
  <c r="L41" i="1" s="1"/>
  <c r="S40" i="1"/>
  <c r="F41" i="1" s="1"/>
  <c r="R44" i="7" l="1"/>
  <c r="J45" i="7" s="1"/>
  <c r="P44" i="7"/>
  <c r="H45" i="7" s="1"/>
  <c r="R42" i="5"/>
  <c r="J43" i="5" s="1"/>
  <c r="N42" i="5"/>
  <c r="F43" i="5" s="1"/>
  <c r="M42" i="5"/>
  <c r="E43" i="5" s="1"/>
  <c r="O42" i="5"/>
  <c r="G43" i="5" s="1"/>
  <c r="Q42" i="5"/>
  <c r="I43" i="5" s="1"/>
  <c r="P42" i="5"/>
  <c r="H43" i="5" s="1"/>
  <c r="M44" i="7"/>
  <c r="E45" i="7" s="1"/>
  <c r="Q44" i="7"/>
  <c r="I45" i="7" s="1"/>
  <c r="O44" i="7"/>
  <c r="G45" i="7" s="1"/>
  <c r="N44" i="7"/>
  <c r="F45" i="7" s="1"/>
  <c r="S41" i="1"/>
  <c r="F42" i="1" s="1"/>
  <c r="Z41" i="1"/>
  <c r="M42" i="1" s="1"/>
  <c r="V41" i="1"/>
  <c r="I42" i="1" s="1"/>
  <c r="AB41" i="1"/>
  <c r="O42" i="1" s="1"/>
  <c r="Y41" i="1"/>
  <c r="L42" i="1" s="1"/>
  <c r="W41" i="1"/>
  <c r="J42" i="1" s="1"/>
  <c r="T41" i="1"/>
  <c r="G42" i="1" s="1"/>
  <c r="U41" i="1"/>
  <c r="H42" i="1" s="1"/>
  <c r="AA41" i="1"/>
  <c r="N42" i="1" s="1"/>
  <c r="X41" i="1"/>
  <c r="K42" i="1" s="1"/>
  <c r="AC41" i="1"/>
  <c r="P42" i="1" s="1"/>
  <c r="N45" i="7" l="1"/>
  <c r="F46" i="7" s="1"/>
  <c r="M45" i="7"/>
  <c r="E46" i="7" s="1"/>
  <c r="R43" i="5"/>
  <c r="J44" i="5" s="1"/>
  <c r="N43" i="5"/>
  <c r="F44" i="5" s="1"/>
  <c r="M43" i="5"/>
  <c r="E44" i="5" s="1"/>
  <c r="Q43" i="5"/>
  <c r="I44" i="5" s="1"/>
  <c r="P43" i="5"/>
  <c r="H44" i="5" s="1"/>
  <c r="O43" i="5"/>
  <c r="G44" i="5" s="1"/>
  <c r="Q45" i="7"/>
  <c r="I46" i="7" s="1"/>
  <c r="P45" i="7"/>
  <c r="H46" i="7" s="1"/>
  <c r="O45" i="7"/>
  <c r="G46" i="7" s="1"/>
  <c r="N46" i="7" s="1"/>
  <c r="F47" i="7" s="1"/>
  <c r="R45" i="7"/>
  <c r="J46" i="7" s="1"/>
  <c r="AC42" i="1"/>
  <c r="P43" i="1" s="1"/>
  <c r="U42" i="1"/>
  <c r="H43" i="1" s="1"/>
  <c r="S42" i="1"/>
  <c r="F43" i="1" s="1"/>
  <c r="T42" i="1"/>
  <c r="G43" i="1" s="1"/>
  <c r="X42" i="1"/>
  <c r="K43" i="1" s="1"/>
  <c r="W42" i="1"/>
  <c r="J43" i="1" s="1"/>
  <c r="AA42" i="1"/>
  <c r="N43" i="1" s="1"/>
  <c r="Y42" i="1"/>
  <c r="L43" i="1" s="1"/>
  <c r="AB42" i="1"/>
  <c r="O43" i="1" s="1"/>
  <c r="V42" i="1"/>
  <c r="I43" i="1" s="1"/>
  <c r="Z42" i="1"/>
  <c r="M43" i="1" s="1"/>
  <c r="R46" i="7" l="1"/>
  <c r="J47" i="7" s="1"/>
  <c r="M46" i="7"/>
  <c r="E47" i="7" s="1"/>
  <c r="Q44" i="5"/>
  <c r="I45" i="5" s="1"/>
  <c r="M44" i="5"/>
  <c r="E45" i="5" s="1"/>
  <c r="P44" i="5"/>
  <c r="H45" i="5" s="1"/>
  <c r="O44" i="5"/>
  <c r="G45" i="5" s="1"/>
  <c r="N44" i="5"/>
  <c r="F45" i="5" s="1"/>
  <c r="R44" i="5"/>
  <c r="J45" i="5" s="1"/>
  <c r="P46" i="7"/>
  <c r="H47" i="7" s="1"/>
  <c r="O46" i="7"/>
  <c r="G47" i="7" s="1"/>
  <c r="Q46" i="7"/>
  <c r="I47" i="7" s="1"/>
  <c r="Z43" i="1"/>
  <c r="M44" i="1" s="1"/>
  <c r="T43" i="1"/>
  <c r="G44" i="1" s="1"/>
  <c r="Y43" i="1"/>
  <c r="L44" i="1" s="1"/>
  <c r="AC43" i="1"/>
  <c r="P44" i="1" s="1"/>
  <c r="AA43" i="1"/>
  <c r="N44" i="1" s="1"/>
  <c r="S43" i="1"/>
  <c r="F44" i="1" s="1"/>
  <c r="V43" i="1"/>
  <c r="I44" i="1" s="1"/>
  <c r="W43" i="1"/>
  <c r="J44" i="1" s="1"/>
  <c r="AB43" i="1"/>
  <c r="O44" i="1" s="1"/>
  <c r="X43" i="1"/>
  <c r="K44" i="1" s="1"/>
  <c r="U43" i="1"/>
  <c r="H44" i="1" s="1"/>
  <c r="M47" i="7" l="1"/>
  <c r="E48" i="7" s="1"/>
  <c r="R47" i="7"/>
  <c r="J48" i="7" s="1"/>
  <c r="Q47" i="7"/>
  <c r="I48" i="7" s="1"/>
  <c r="P45" i="5"/>
  <c r="H46" i="5" s="1"/>
  <c r="Q45" i="5"/>
  <c r="I46" i="5" s="1"/>
  <c r="M45" i="5"/>
  <c r="E46" i="5" s="1"/>
  <c r="N45" i="5"/>
  <c r="F46" i="5" s="1"/>
  <c r="P47" i="7"/>
  <c r="H48" i="7" s="1"/>
  <c r="O47" i="7"/>
  <c r="G48" i="7" s="1"/>
  <c r="N47" i="7"/>
  <c r="F48" i="7" s="1"/>
  <c r="O45" i="5"/>
  <c r="G46" i="5" s="1"/>
  <c r="R45" i="5"/>
  <c r="J46" i="5" s="1"/>
  <c r="AC44" i="1"/>
  <c r="P45" i="1" s="1"/>
  <c r="X44" i="1"/>
  <c r="K45" i="1" s="1"/>
  <c r="U44" i="1"/>
  <c r="H45" i="1" s="1"/>
  <c r="W44" i="1"/>
  <c r="J45" i="1" s="1"/>
  <c r="T44" i="1"/>
  <c r="G45" i="1" s="1"/>
  <c r="V44" i="1"/>
  <c r="I45" i="1" s="1"/>
  <c r="S44" i="1"/>
  <c r="F45" i="1" s="1"/>
  <c r="AB44" i="1"/>
  <c r="O45" i="1" s="1"/>
  <c r="AA44" i="1"/>
  <c r="N45" i="1" s="1"/>
  <c r="Y44" i="1"/>
  <c r="L45" i="1" s="1"/>
  <c r="Z44" i="1"/>
  <c r="M45" i="1" s="1"/>
  <c r="N48" i="7" l="1"/>
  <c r="F49" i="7" s="1"/>
  <c r="P48" i="7"/>
  <c r="H49" i="7" s="1"/>
  <c r="R48" i="7"/>
  <c r="J49" i="7" s="1"/>
  <c r="Q48" i="7"/>
  <c r="I49" i="7" s="1"/>
  <c r="O48" i="7"/>
  <c r="G49" i="7" s="1"/>
  <c r="M48" i="7"/>
  <c r="E49" i="7" s="1"/>
  <c r="N46" i="5"/>
  <c r="F47" i="5" s="1"/>
  <c r="O46" i="5"/>
  <c r="G47" i="5" s="1"/>
  <c r="P46" i="5"/>
  <c r="H47" i="5" s="1"/>
  <c r="X45" i="1"/>
  <c r="K46" i="1" s="1"/>
  <c r="AA45" i="1"/>
  <c r="N46" i="1" s="1"/>
  <c r="Z45" i="1"/>
  <c r="M46" i="1" s="1"/>
  <c r="T45" i="1"/>
  <c r="G46" i="1" s="1"/>
  <c r="AB45" i="1"/>
  <c r="O46" i="1" s="1"/>
  <c r="Y45" i="1"/>
  <c r="L46" i="1" s="1"/>
  <c r="S45" i="1"/>
  <c r="F46" i="1" s="1"/>
  <c r="U45" i="1"/>
  <c r="H46" i="1" s="1"/>
  <c r="AC45" i="1"/>
  <c r="P46" i="1" s="1"/>
  <c r="V45" i="1"/>
  <c r="I46" i="1" s="1"/>
  <c r="W45" i="1"/>
  <c r="J46" i="1" s="1"/>
  <c r="M49" i="7" l="1"/>
  <c r="E50" i="7" s="1"/>
  <c r="N49" i="7"/>
  <c r="F50" i="7" s="1"/>
  <c r="Q49" i="7"/>
  <c r="I50" i="7" s="1"/>
  <c r="R49" i="7"/>
  <c r="J50" i="7" s="1"/>
  <c r="O49" i="7"/>
  <c r="G50" i="7" s="1"/>
  <c r="P49" i="7"/>
  <c r="H50" i="7" s="1"/>
  <c r="R46" i="5"/>
  <c r="J47" i="5" s="1"/>
  <c r="Q46" i="5"/>
  <c r="I47" i="5" s="1"/>
  <c r="M46" i="5"/>
  <c r="E47" i="5" s="1"/>
  <c r="Z46" i="1"/>
  <c r="M47" i="1" s="1"/>
  <c r="AA46" i="1"/>
  <c r="N47" i="1" s="1"/>
  <c r="W46" i="1"/>
  <c r="J47" i="1" s="1"/>
  <c r="S46" i="1"/>
  <c r="F47" i="1" s="1"/>
  <c r="V46" i="1"/>
  <c r="I47" i="1" s="1"/>
  <c r="Y46" i="1"/>
  <c r="L47" i="1" s="1"/>
  <c r="AC46" i="1"/>
  <c r="P47" i="1" s="1"/>
  <c r="AB46" i="1"/>
  <c r="O47" i="1" s="1"/>
  <c r="U46" i="1"/>
  <c r="H47" i="1" s="1"/>
  <c r="T46" i="1"/>
  <c r="G47" i="1" s="1"/>
  <c r="X46" i="1"/>
  <c r="K47" i="1" s="1"/>
  <c r="N50" i="7" l="1"/>
  <c r="F51" i="7" s="1"/>
  <c r="O50" i="7"/>
  <c r="G51" i="7" s="1"/>
  <c r="R50" i="7"/>
  <c r="J51" i="7" s="1"/>
  <c r="P50" i="7"/>
  <c r="H51" i="7" s="1"/>
  <c r="M50" i="7"/>
  <c r="E51" i="7" s="1"/>
  <c r="Q50" i="7"/>
  <c r="I51" i="7" s="1"/>
  <c r="R47" i="5"/>
  <c r="J48" i="5" s="1"/>
  <c r="V47" i="1"/>
  <c r="I48" i="1" s="1"/>
  <c r="AB47" i="1"/>
  <c r="O48" i="1" s="1"/>
  <c r="X47" i="1"/>
  <c r="K48" i="1" s="1"/>
  <c r="U47" i="1"/>
  <c r="H48" i="1" s="1"/>
  <c r="AA47" i="1"/>
  <c r="N48" i="1" s="1"/>
  <c r="S47" i="1"/>
  <c r="F48" i="1" s="1"/>
  <c r="Z47" i="1"/>
  <c r="M48" i="1" s="1"/>
  <c r="W47" i="1"/>
  <c r="J48" i="1" s="1"/>
  <c r="T47" i="1"/>
  <c r="G48" i="1" s="1"/>
  <c r="Y47" i="1"/>
  <c r="L48" i="1" s="1"/>
  <c r="AC47" i="1"/>
  <c r="P48" i="1" s="1"/>
  <c r="M51" i="7" l="1"/>
  <c r="E52" i="7" s="1"/>
  <c r="P51" i="7"/>
  <c r="H52" i="7" s="1"/>
  <c r="Q51" i="7"/>
  <c r="I52" i="7" s="1"/>
  <c r="N51" i="7"/>
  <c r="F52" i="7" s="1"/>
  <c r="O51" i="7"/>
  <c r="G52" i="7" s="1"/>
  <c r="R51" i="7"/>
  <c r="J52" i="7" s="1"/>
  <c r="O47" i="5"/>
  <c r="G48" i="5" s="1"/>
  <c r="Q47" i="5"/>
  <c r="I48" i="5" s="1"/>
  <c r="N47" i="5"/>
  <c r="F48" i="5" s="1"/>
  <c r="M47" i="5"/>
  <c r="E48" i="5" s="1"/>
  <c r="P47" i="5"/>
  <c r="H48" i="5" s="1"/>
  <c r="W48" i="1"/>
  <c r="J49" i="1" s="1"/>
  <c r="Z48" i="1"/>
  <c r="M49" i="1" s="1"/>
  <c r="AA48" i="1"/>
  <c r="N49" i="1" s="1"/>
  <c r="AC48" i="1"/>
  <c r="P49" i="1" s="1"/>
  <c r="T48" i="1"/>
  <c r="G49" i="1" s="1"/>
  <c r="AB48" i="1"/>
  <c r="O49" i="1" s="1"/>
  <c r="U48" i="1"/>
  <c r="H49" i="1" s="1"/>
  <c r="V48" i="1"/>
  <c r="I49" i="1" s="1"/>
  <c r="X48" i="1"/>
  <c r="K49" i="1" s="1"/>
  <c r="Y48" i="1"/>
  <c r="L49" i="1" s="1"/>
  <c r="S48" i="1"/>
  <c r="F49" i="1" s="1"/>
  <c r="N52" i="7" l="1"/>
  <c r="F53" i="7" s="1"/>
  <c r="M52" i="7"/>
  <c r="E53" i="7" s="1"/>
  <c r="R52" i="7"/>
  <c r="J53" i="7" s="1"/>
  <c r="Q52" i="7"/>
  <c r="I53" i="7" s="1"/>
  <c r="O52" i="7"/>
  <c r="G53" i="7" s="1"/>
  <c r="P52" i="7"/>
  <c r="H53" i="7" s="1"/>
  <c r="N48" i="5"/>
  <c r="F49" i="5" s="1"/>
  <c r="M48" i="5"/>
  <c r="E49" i="5" s="1"/>
  <c r="Q48" i="5"/>
  <c r="I49" i="5" s="1"/>
  <c r="P48" i="5"/>
  <c r="H49" i="5" s="1"/>
  <c r="R48" i="5"/>
  <c r="J49" i="5" s="1"/>
  <c r="O48" i="5"/>
  <c r="G49" i="5" s="1"/>
  <c r="AB49" i="1"/>
  <c r="O50" i="1" s="1"/>
  <c r="X49" i="1"/>
  <c r="K50" i="1" s="1"/>
  <c r="W49" i="1"/>
  <c r="J50" i="1" s="1"/>
  <c r="Z49" i="1"/>
  <c r="M50" i="1" s="1"/>
  <c r="Y49" i="1"/>
  <c r="L50" i="1" s="1"/>
  <c r="T49" i="1"/>
  <c r="G50" i="1" s="1"/>
  <c r="AA49" i="1"/>
  <c r="N50" i="1" s="1"/>
  <c r="AC49" i="1"/>
  <c r="P50" i="1" s="1"/>
  <c r="S49" i="1"/>
  <c r="F50" i="1" s="1"/>
  <c r="U49" i="1"/>
  <c r="H50" i="1" s="1"/>
  <c r="V49" i="1"/>
  <c r="I50" i="1" s="1"/>
  <c r="M53" i="7" l="1"/>
  <c r="E54" i="7" s="1"/>
  <c r="Q53" i="7"/>
  <c r="I54" i="7" s="1"/>
  <c r="P53" i="7"/>
  <c r="H54" i="7" s="1"/>
  <c r="R53" i="7"/>
  <c r="J54" i="7" s="1"/>
  <c r="O53" i="7"/>
  <c r="G54" i="7" s="1"/>
  <c r="N53" i="7"/>
  <c r="F54" i="7" s="1"/>
  <c r="O49" i="5"/>
  <c r="G50" i="5" s="1"/>
  <c r="M49" i="5"/>
  <c r="E50" i="5" s="1"/>
  <c r="N49" i="5"/>
  <c r="F50" i="5" s="1"/>
  <c r="Q49" i="5"/>
  <c r="I50" i="5" s="1"/>
  <c r="P49" i="5"/>
  <c r="H50" i="5" s="1"/>
  <c r="R49" i="5"/>
  <c r="J50" i="5" s="1"/>
  <c r="S50" i="1"/>
  <c r="F51" i="1" s="1"/>
  <c r="Y50" i="1"/>
  <c r="L51" i="1" s="1"/>
  <c r="V50" i="1"/>
  <c r="I51" i="1" s="1"/>
  <c r="AC50" i="1"/>
  <c r="P51" i="1" s="1"/>
  <c r="AB50" i="1"/>
  <c r="O51" i="1" s="1"/>
  <c r="AA50" i="1"/>
  <c r="N51" i="1" s="1"/>
  <c r="U50" i="1"/>
  <c r="H51" i="1" s="1"/>
  <c r="T50" i="1"/>
  <c r="G51" i="1" s="1"/>
  <c r="Z50" i="1"/>
  <c r="M51" i="1" s="1"/>
  <c r="X50" i="1"/>
  <c r="K51" i="1" s="1"/>
  <c r="W50" i="1"/>
  <c r="J51" i="1" s="1"/>
  <c r="R54" i="7" l="1"/>
  <c r="J55" i="7" s="1"/>
  <c r="P54" i="7"/>
  <c r="H55" i="7" s="1"/>
  <c r="N54" i="7"/>
  <c r="F55" i="7" s="1"/>
  <c r="M54" i="7"/>
  <c r="E55" i="7" s="1"/>
  <c r="O54" i="7"/>
  <c r="G55" i="7" s="1"/>
  <c r="Q54" i="7"/>
  <c r="I55" i="7" s="1"/>
  <c r="AB51" i="1"/>
  <c r="O52" i="1" s="1"/>
  <c r="T51" i="1"/>
  <c r="G52" i="1" s="1"/>
  <c r="W51" i="1"/>
  <c r="J52" i="1" s="1"/>
  <c r="Y51" i="1"/>
  <c r="L52" i="1" s="1"/>
  <c r="X51" i="1"/>
  <c r="K52" i="1" s="1"/>
  <c r="AC51" i="1"/>
  <c r="P52" i="1" s="1"/>
  <c r="U51" i="1"/>
  <c r="H52" i="1" s="1"/>
  <c r="V51" i="1"/>
  <c r="I52" i="1" s="1"/>
  <c r="Z51" i="1"/>
  <c r="M52" i="1" s="1"/>
  <c r="AA51" i="1"/>
  <c r="N52" i="1" s="1"/>
  <c r="S51" i="1"/>
  <c r="F52" i="1" s="1"/>
  <c r="Q55" i="7" l="1"/>
  <c r="I56" i="7" s="1"/>
  <c r="R55" i="7"/>
  <c r="J56" i="7" s="1"/>
  <c r="M55" i="7"/>
  <c r="E56" i="7" s="1"/>
  <c r="N55" i="7"/>
  <c r="F56" i="7" s="1"/>
  <c r="O55" i="7"/>
  <c r="G56" i="7" s="1"/>
  <c r="P55" i="7"/>
  <c r="H56" i="7" s="1"/>
  <c r="P50" i="5"/>
  <c r="H51" i="5" s="1"/>
  <c r="O50" i="5"/>
  <c r="G51" i="5" s="1"/>
  <c r="M50" i="5"/>
  <c r="E51" i="5" s="1"/>
  <c r="R50" i="5"/>
  <c r="J51" i="5" s="1"/>
  <c r="N50" i="5"/>
  <c r="F51" i="5" s="1"/>
  <c r="Q50" i="5"/>
  <c r="I51" i="5" s="1"/>
  <c r="AB52" i="1"/>
  <c r="O53" i="1" s="1"/>
  <c r="T52" i="1"/>
  <c r="G53" i="1" s="1"/>
  <c r="V52" i="1"/>
  <c r="I53" i="1" s="1"/>
  <c r="Y52" i="1"/>
  <c r="L53" i="1" s="1"/>
  <c r="W52" i="1"/>
  <c r="J53" i="1" s="1"/>
  <c r="AA52" i="1"/>
  <c r="N53" i="1" s="1"/>
  <c r="AC52" i="1"/>
  <c r="P53" i="1" s="1"/>
  <c r="S52" i="1"/>
  <c r="F53" i="1" s="1"/>
  <c r="Z52" i="1"/>
  <c r="M53" i="1" s="1"/>
  <c r="X52" i="1"/>
  <c r="K53" i="1" s="1"/>
  <c r="U52" i="1"/>
  <c r="H53" i="1" s="1"/>
  <c r="P56" i="7" l="1"/>
  <c r="H57" i="7" s="1"/>
  <c r="Q56" i="7"/>
  <c r="I57" i="7" s="1"/>
  <c r="N56" i="7"/>
  <c r="F57" i="7" s="1"/>
  <c r="M56" i="7"/>
  <c r="E57" i="7" s="1"/>
  <c r="O56" i="7"/>
  <c r="G57" i="7" s="1"/>
  <c r="R56" i="7"/>
  <c r="J57" i="7" s="1"/>
  <c r="U53" i="1"/>
  <c r="H54" i="1" s="1"/>
  <c r="S53" i="1"/>
  <c r="F54" i="1" s="1"/>
  <c r="Y53" i="1"/>
  <c r="L54" i="1" s="1"/>
  <c r="V53" i="1"/>
  <c r="I54" i="1" s="1"/>
  <c r="AC53" i="1"/>
  <c r="P54" i="1" s="1"/>
  <c r="AB53" i="1"/>
  <c r="O54" i="1" s="1"/>
  <c r="X53" i="1"/>
  <c r="K54" i="1" s="1"/>
  <c r="AA53" i="1"/>
  <c r="N54" i="1" s="1"/>
  <c r="T53" i="1"/>
  <c r="G54" i="1" s="1"/>
  <c r="Z53" i="1"/>
  <c r="M54" i="1" s="1"/>
  <c r="W53" i="1"/>
  <c r="J54" i="1" s="1"/>
  <c r="R57" i="7" l="1"/>
  <c r="J58" i="7" s="1"/>
  <c r="M57" i="7"/>
  <c r="E58" i="7" s="1"/>
  <c r="P57" i="7"/>
  <c r="H58" i="7" s="1"/>
  <c r="N57" i="7"/>
  <c r="F58" i="7" s="1"/>
  <c r="O57" i="7"/>
  <c r="G58" i="7" s="1"/>
  <c r="Q57" i="7"/>
  <c r="I58" i="7" s="1"/>
  <c r="O51" i="5"/>
  <c r="G52" i="5" s="1"/>
  <c r="N51" i="5"/>
  <c r="F52" i="5" s="1"/>
  <c r="P51" i="5"/>
  <c r="H52" i="5" s="1"/>
  <c r="Q51" i="5"/>
  <c r="I52" i="5" s="1"/>
  <c r="R51" i="5"/>
  <c r="J52" i="5" s="1"/>
  <c r="M51" i="5"/>
  <c r="E52" i="5" s="1"/>
  <c r="X54" i="1"/>
  <c r="K55" i="1" s="1"/>
  <c r="V54" i="1"/>
  <c r="I55" i="1" s="1"/>
  <c r="U54" i="1"/>
  <c r="H55" i="1" s="1"/>
  <c r="AA54" i="1"/>
  <c r="N55" i="1" s="1"/>
  <c r="W54" i="1"/>
  <c r="J55" i="1" s="1"/>
  <c r="Y54" i="1"/>
  <c r="L55" i="1" s="1"/>
  <c r="Z54" i="1"/>
  <c r="M55" i="1" s="1"/>
  <c r="S54" i="1"/>
  <c r="F55" i="1" s="1"/>
  <c r="T54" i="1"/>
  <c r="G55" i="1" s="1"/>
  <c r="AC54" i="1"/>
  <c r="P55" i="1" s="1"/>
  <c r="AB54" i="1"/>
  <c r="O55" i="1" s="1"/>
  <c r="Q58" i="7" l="1"/>
  <c r="I59" i="7" s="1"/>
  <c r="R58" i="7"/>
  <c r="J59" i="7" s="1"/>
  <c r="N58" i="7"/>
  <c r="F59" i="7" s="1"/>
  <c r="P58" i="7"/>
  <c r="H59" i="7" s="1"/>
  <c r="O58" i="7"/>
  <c r="G59" i="7" s="1"/>
  <c r="M58" i="7"/>
  <c r="E59" i="7" s="1"/>
  <c r="Q52" i="5"/>
  <c r="I53" i="5" s="1"/>
  <c r="P52" i="5"/>
  <c r="H53" i="5" s="1"/>
  <c r="O52" i="5"/>
  <c r="G53" i="5" s="1"/>
  <c r="M52" i="5"/>
  <c r="E53" i="5" s="1"/>
  <c r="R52" i="5"/>
  <c r="J53" i="5" s="1"/>
  <c r="N52" i="5"/>
  <c r="F53" i="5" s="1"/>
  <c r="S55" i="1"/>
  <c r="F56" i="1" s="1"/>
  <c r="W55" i="1"/>
  <c r="J56" i="1" s="1"/>
  <c r="Z55" i="1"/>
  <c r="M56" i="1" s="1"/>
  <c r="AB55" i="1"/>
  <c r="O56" i="1" s="1"/>
  <c r="T55" i="1"/>
  <c r="G56" i="1" s="1"/>
  <c r="X55" i="1"/>
  <c r="K56" i="1" s="1"/>
  <c r="AA55" i="1"/>
  <c r="N56" i="1" s="1"/>
  <c r="V55" i="1"/>
  <c r="I56" i="1" s="1"/>
  <c r="U55" i="1"/>
  <c r="H56" i="1" s="1"/>
  <c r="AC55" i="1"/>
  <c r="P56" i="1" s="1"/>
  <c r="Y55" i="1"/>
  <c r="L56" i="1" s="1"/>
  <c r="M59" i="7" l="1"/>
  <c r="E60" i="7" s="1"/>
  <c r="Q59" i="7"/>
  <c r="I60" i="7" s="1"/>
  <c r="P59" i="7"/>
  <c r="H60" i="7" s="1"/>
  <c r="N59" i="7"/>
  <c r="F60" i="7" s="1"/>
  <c r="O59" i="7"/>
  <c r="G60" i="7" s="1"/>
  <c r="R59" i="7"/>
  <c r="J60" i="7" s="1"/>
  <c r="O53" i="5"/>
  <c r="G54" i="5" s="1"/>
  <c r="N53" i="5"/>
  <c r="F54" i="5" s="1"/>
  <c r="M53" i="5"/>
  <c r="E54" i="5" s="1"/>
  <c r="Q53" i="5"/>
  <c r="I54" i="5" s="1"/>
  <c r="R53" i="5"/>
  <c r="J54" i="5" s="1"/>
  <c r="P53" i="5"/>
  <c r="H54" i="5" s="1"/>
  <c r="X56" i="1"/>
  <c r="K57" i="1" s="1"/>
  <c r="T56" i="1"/>
  <c r="G57" i="1" s="1"/>
  <c r="Z56" i="1"/>
  <c r="M57" i="1" s="1"/>
  <c r="AC56" i="1"/>
  <c r="P57" i="1" s="1"/>
  <c r="S56" i="1"/>
  <c r="F57" i="1" s="1"/>
  <c r="U56" i="1"/>
  <c r="H57" i="1" s="1"/>
  <c r="V56" i="1"/>
  <c r="I57" i="1" s="1"/>
  <c r="AB56" i="1"/>
  <c r="O57" i="1" s="1"/>
  <c r="Y56" i="1"/>
  <c r="L57" i="1" s="1"/>
  <c r="AA56" i="1"/>
  <c r="N57" i="1" s="1"/>
  <c r="W56" i="1"/>
  <c r="J57" i="1" s="1"/>
  <c r="R60" i="7" l="1"/>
  <c r="J61" i="7" s="1"/>
  <c r="M60" i="7"/>
  <c r="E61" i="7" s="1"/>
  <c r="N60" i="7"/>
  <c r="F61" i="7" s="1"/>
  <c r="P60" i="7"/>
  <c r="H61" i="7" s="1"/>
  <c r="O60" i="7"/>
  <c r="G61" i="7" s="1"/>
  <c r="Q60" i="7"/>
  <c r="I61" i="7" s="1"/>
  <c r="M54" i="5"/>
  <c r="E55" i="5" s="1"/>
  <c r="P54" i="5"/>
  <c r="H55" i="5" s="1"/>
  <c r="N54" i="5"/>
  <c r="F55" i="5" s="1"/>
  <c r="R54" i="5"/>
  <c r="J55" i="5" s="1"/>
  <c r="O54" i="5"/>
  <c r="G55" i="5" s="1"/>
  <c r="Q54" i="5"/>
  <c r="I55" i="5" s="1"/>
  <c r="AB57" i="1"/>
  <c r="O58" i="1" s="1"/>
  <c r="Y57" i="1"/>
  <c r="L58" i="1" s="1"/>
  <c r="W57" i="1"/>
  <c r="J58" i="1" s="1"/>
  <c r="S57" i="1"/>
  <c r="F58" i="1" s="1"/>
  <c r="T57" i="1"/>
  <c r="G58" i="1" s="1"/>
  <c r="AC57" i="1"/>
  <c r="P58" i="1" s="1"/>
  <c r="V57" i="1"/>
  <c r="I58" i="1" s="1"/>
  <c r="Z57" i="1"/>
  <c r="M58" i="1" s="1"/>
  <c r="AA57" i="1"/>
  <c r="N58" i="1" s="1"/>
  <c r="U57" i="1"/>
  <c r="H58" i="1" s="1"/>
  <c r="X57" i="1"/>
  <c r="K58" i="1" s="1"/>
  <c r="Q61" i="7" l="1"/>
  <c r="I62" i="7" s="1"/>
  <c r="R61" i="7"/>
  <c r="J62" i="7" s="1"/>
  <c r="P61" i="7"/>
  <c r="H62" i="7" s="1"/>
  <c r="N61" i="7"/>
  <c r="F62" i="7" s="1"/>
  <c r="O61" i="7"/>
  <c r="G62" i="7" s="1"/>
  <c r="M61" i="7"/>
  <c r="E62" i="7" s="1"/>
  <c r="Q55" i="5"/>
  <c r="I56" i="5" s="1"/>
  <c r="R55" i="5"/>
  <c r="J56" i="5" s="1"/>
  <c r="N55" i="5"/>
  <c r="F56" i="5" s="1"/>
  <c r="M55" i="5"/>
  <c r="E56" i="5" s="1"/>
  <c r="O55" i="5"/>
  <c r="G56" i="5" s="1"/>
  <c r="P55" i="5"/>
  <c r="H56" i="5" s="1"/>
  <c r="T58" i="1"/>
  <c r="G59" i="1" s="1"/>
  <c r="Z58" i="1"/>
  <c r="M59" i="1" s="1"/>
  <c r="X58" i="1"/>
  <c r="K59" i="1" s="1"/>
  <c r="AA58" i="1"/>
  <c r="N59" i="1" s="1"/>
  <c r="AB58" i="1"/>
  <c r="O59" i="1" s="1"/>
  <c r="S58" i="1"/>
  <c r="F59" i="1" s="1"/>
  <c r="Y58" i="1"/>
  <c r="L59" i="1" s="1"/>
  <c r="W58" i="1"/>
  <c r="J59" i="1" s="1"/>
  <c r="U58" i="1"/>
  <c r="H59" i="1" s="1"/>
  <c r="AC58" i="1"/>
  <c r="P59" i="1" s="1"/>
  <c r="V58" i="1"/>
  <c r="I59" i="1" s="1"/>
  <c r="M62" i="7" l="1"/>
  <c r="E63" i="7" s="1"/>
  <c r="N62" i="7"/>
  <c r="F63" i="7" s="1"/>
  <c r="Q62" i="7"/>
  <c r="I63" i="7" s="1"/>
  <c r="P62" i="7"/>
  <c r="H63" i="7" s="1"/>
  <c r="O62" i="7"/>
  <c r="G63" i="7" s="1"/>
  <c r="M63" i="7" s="1"/>
  <c r="E64" i="7" s="1"/>
  <c r="R62" i="7"/>
  <c r="J63" i="7" s="1"/>
  <c r="O56" i="5"/>
  <c r="G57" i="5" s="1"/>
  <c r="P56" i="5"/>
  <c r="H57" i="5" s="1"/>
  <c r="Q56" i="5"/>
  <c r="I57" i="5" s="1"/>
  <c r="N56" i="5"/>
  <c r="F57" i="5" s="1"/>
  <c r="M56" i="5"/>
  <c r="E57" i="5" s="1"/>
  <c r="R56" i="5"/>
  <c r="J57" i="5" s="1"/>
  <c r="AC59" i="1"/>
  <c r="P60" i="1" s="1"/>
  <c r="S59" i="1"/>
  <c r="F60" i="1" s="1"/>
  <c r="U59" i="1"/>
  <c r="H60" i="1" s="1"/>
  <c r="AB59" i="1"/>
  <c r="O60" i="1" s="1"/>
  <c r="Z59" i="1"/>
  <c r="M60" i="1" s="1"/>
  <c r="AA59" i="1"/>
  <c r="N60" i="1" s="1"/>
  <c r="V59" i="1"/>
  <c r="I60" i="1" s="1"/>
  <c r="W59" i="1"/>
  <c r="J60" i="1" s="1"/>
  <c r="T59" i="1"/>
  <c r="G60" i="1" s="1"/>
  <c r="Y59" i="1"/>
  <c r="L60" i="1" s="1"/>
  <c r="X59" i="1"/>
  <c r="K60" i="1" s="1"/>
  <c r="R63" i="7" l="1"/>
  <c r="J64" i="7" s="1"/>
  <c r="P63" i="7"/>
  <c r="H64" i="7" s="1"/>
  <c r="Q63" i="7"/>
  <c r="I64" i="7" s="1"/>
  <c r="O63" i="7"/>
  <c r="G64" i="7" s="1"/>
  <c r="N63" i="7"/>
  <c r="F64" i="7" s="1"/>
  <c r="R64" i="7" s="1"/>
  <c r="J65" i="7" s="1"/>
  <c r="R57" i="5"/>
  <c r="J58" i="5" s="1"/>
  <c r="U60" i="1"/>
  <c r="H61" i="1" s="1"/>
  <c r="AA60" i="1"/>
  <c r="N61" i="1" s="1"/>
  <c r="Y60" i="1"/>
  <c r="L61" i="1" s="1"/>
  <c r="T60" i="1"/>
  <c r="G61" i="1" s="1"/>
  <c r="Z60" i="1"/>
  <c r="M61" i="1" s="1"/>
  <c r="W60" i="1"/>
  <c r="J61" i="1" s="1"/>
  <c r="S60" i="1"/>
  <c r="F61" i="1" s="1"/>
  <c r="X60" i="1"/>
  <c r="K61" i="1" s="1"/>
  <c r="V60" i="1"/>
  <c r="I61" i="1" s="1"/>
  <c r="AB60" i="1"/>
  <c r="O61" i="1" s="1"/>
  <c r="AC60" i="1"/>
  <c r="P61" i="1" s="1"/>
  <c r="Q64" i="7" l="1"/>
  <c r="I65" i="7" s="1"/>
  <c r="N64" i="7"/>
  <c r="F65" i="7" s="1"/>
  <c r="P64" i="7"/>
  <c r="H65" i="7" s="1"/>
  <c r="O64" i="7"/>
  <c r="G65" i="7" s="1"/>
  <c r="M64" i="7"/>
  <c r="E65" i="7" s="1"/>
  <c r="O57" i="5"/>
  <c r="G58" i="5" s="1"/>
  <c r="M57" i="5"/>
  <c r="E58" i="5" s="1"/>
  <c r="Q57" i="5"/>
  <c r="I58" i="5" s="1"/>
  <c r="P57" i="5"/>
  <c r="H58" i="5" s="1"/>
  <c r="N57" i="5"/>
  <c r="F58" i="5" s="1"/>
  <c r="AA61" i="1"/>
  <c r="N62" i="1" s="1"/>
  <c r="Z61" i="1"/>
  <c r="M62" i="1" s="1"/>
  <c r="AC61" i="1"/>
  <c r="P62" i="1" s="1"/>
  <c r="V61" i="1"/>
  <c r="I62" i="1" s="1"/>
  <c r="X61" i="1"/>
  <c r="K62" i="1" s="1"/>
  <c r="T61" i="1"/>
  <c r="G62" i="1" s="1"/>
  <c r="U61" i="1"/>
  <c r="H62" i="1" s="1"/>
  <c r="S61" i="1"/>
  <c r="F62" i="1" s="1"/>
  <c r="AB61" i="1"/>
  <c r="O62" i="1" s="1"/>
  <c r="W61" i="1"/>
  <c r="J62" i="1" s="1"/>
  <c r="Y61" i="1"/>
  <c r="L62" i="1" s="1"/>
  <c r="P65" i="7" l="1"/>
  <c r="H66" i="7" s="1"/>
  <c r="N65" i="7"/>
  <c r="F66" i="7" s="1"/>
  <c r="M65" i="7"/>
  <c r="E66" i="7" s="1"/>
  <c r="Q65" i="7"/>
  <c r="I66" i="7" s="1"/>
  <c r="O65" i="7"/>
  <c r="G66" i="7" s="1"/>
  <c r="R65" i="7"/>
  <c r="J66" i="7" s="1"/>
  <c r="AC62" i="1"/>
  <c r="P63" i="1" s="1"/>
  <c r="V62" i="1"/>
  <c r="I63" i="1" s="1"/>
  <c r="Y62" i="1"/>
  <c r="L63" i="1" s="1"/>
  <c r="S62" i="1"/>
  <c r="F63" i="1" s="1"/>
  <c r="Z62" i="1"/>
  <c r="M63" i="1" s="1"/>
  <c r="U62" i="1"/>
  <c r="H63" i="1" s="1"/>
  <c r="W62" i="1"/>
  <c r="J63" i="1" s="1"/>
  <c r="T62" i="1"/>
  <c r="G63" i="1" s="1"/>
  <c r="AB62" i="1"/>
  <c r="O63" i="1" s="1"/>
  <c r="X62" i="1"/>
  <c r="K63" i="1" s="1"/>
  <c r="AA62" i="1"/>
  <c r="N63" i="1" s="1"/>
  <c r="P66" i="7" l="1"/>
  <c r="H67" i="7" s="1"/>
  <c r="O66" i="7"/>
  <c r="G67" i="7" s="1"/>
  <c r="Q66" i="7"/>
  <c r="I67" i="7" s="1"/>
  <c r="R66" i="7"/>
  <c r="J67" i="7" s="1"/>
  <c r="M66" i="7"/>
  <c r="E67" i="7" s="1"/>
  <c r="N66" i="7"/>
  <c r="F67" i="7" s="1"/>
  <c r="Q58" i="5"/>
  <c r="I59" i="5" s="1"/>
  <c r="P58" i="5"/>
  <c r="H59" i="5" s="1"/>
  <c r="N58" i="5"/>
  <c r="F59" i="5" s="1"/>
  <c r="M58" i="5"/>
  <c r="E59" i="5" s="1"/>
  <c r="O58" i="5"/>
  <c r="G59" i="5" s="1"/>
  <c r="R58" i="5"/>
  <c r="J59" i="5" s="1"/>
  <c r="AA63" i="1"/>
  <c r="N64" i="1" s="1"/>
  <c r="AB63" i="1"/>
  <c r="O64" i="1" s="1"/>
  <c r="Z63" i="1"/>
  <c r="M64" i="1" s="1"/>
  <c r="AC63" i="1"/>
  <c r="P64" i="1" s="1"/>
  <c r="T63" i="1"/>
  <c r="G64" i="1" s="1"/>
  <c r="S63" i="1"/>
  <c r="F64" i="1" s="1"/>
  <c r="V63" i="1"/>
  <c r="I64" i="1" s="1"/>
  <c r="W63" i="1"/>
  <c r="J64" i="1" s="1"/>
  <c r="Y63" i="1"/>
  <c r="L64" i="1" s="1"/>
  <c r="X63" i="1"/>
  <c r="K64" i="1" s="1"/>
  <c r="U63" i="1"/>
  <c r="H64" i="1" s="1"/>
  <c r="M67" i="7" l="1"/>
  <c r="E68" i="7" s="1"/>
  <c r="R67" i="7"/>
  <c r="J68" i="7" s="1"/>
  <c r="N67" i="7"/>
  <c r="F68" i="7" s="1"/>
  <c r="P67" i="7"/>
  <c r="H68" i="7" s="1"/>
  <c r="O67" i="7"/>
  <c r="G68" i="7" s="1"/>
  <c r="M68" i="7" s="1"/>
  <c r="E69" i="7" s="1"/>
  <c r="Q67" i="7"/>
  <c r="I68" i="7" s="1"/>
  <c r="M59" i="5"/>
  <c r="E60" i="5" s="1"/>
  <c r="AC64" i="1"/>
  <c r="P65" i="1" s="1"/>
  <c r="Z64" i="1"/>
  <c r="M65" i="1" s="1"/>
  <c r="S64" i="1"/>
  <c r="F65" i="1" s="1"/>
  <c r="AA64" i="1"/>
  <c r="N65" i="1" s="1"/>
  <c r="W64" i="1"/>
  <c r="J65" i="1" s="1"/>
  <c r="U64" i="1"/>
  <c r="H65" i="1" s="1"/>
  <c r="V64" i="1"/>
  <c r="I65" i="1" s="1"/>
  <c r="X64" i="1"/>
  <c r="K65" i="1" s="1"/>
  <c r="AB64" i="1"/>
  <c r="O65" i="1" s="1"/>
  <c r="Y64" i="1"/>
  <c r="L65" i="1" s="1"/>
  <c r="T64" i="1"/>
  <c r="G65" i="1" s="1"/>
  <c r="Q68" i="7" l="1"/>
  <c r="I69" i="7" s="1"/>
  <c r="P68" i="7"/>
  <c r="H69" i="7" s="1"/>
  <c r="N68" i="7"/>
  <c r="F69" i="7" s="1"/>
  <c r="O68" i="7"/>
  <c r="G69" i="7" s="1"/>
  <c r="R68" i="7"/>
  <c r="J69" i="7" s="1"/>
  <c r="Q59" i="5"/>
  <c r="I60" i="5" s="1"/>
  <c r="P59" i="5"/>
  <c r="H60" i="5" s="1"/>
  <c r="R59" i="5"/>
  <c r="J60" i="5" s="1"/>
  <c r="N59" i="5"/>
  <c r="F60" i="5" s="1"/>
  <c r="O59" i="5"/>
  <c r="G60" i="5" s="1"/>
  <c r="AB65" i="1"/>
  <c r="O66" i="1" s="1"/>
  <c r="U65" i="1"/>
  <c r="H66" i="1" s="1"/>
  <c r="S65" i="1"/>
  <c r="F66" i="1" s="1"/>
  <c r="Y65" i="1"/>
  <c r="L66" i="1" s="1"/>
  <c r="Z65" i="1"/>
  <c r="M66" i="1" s="1"/>
  <c r="W65" i="1"/>
  <c r="J66" i="1" s="1"/>
  <c r="AC65" i="1"/>
  <c r="P66" i="1" s="1"/>
  <c r="AA65" i="1"/>
  <c r="N66" i="1" s="1"/>
  <c r="T65" i="1"/>
  <c r="G66" i="1" s="1"/>
  <c r="V65" i="1"/>
  <c r="I66" i="1" s="1"/>
  <c r="X65" i="1"/>
  <c r="K66" i="1" s="1"/>
  <c r="R69" i="7" l="1"/>
  <c r="J70" i="7" s="1"/>
  <c r="N69" i="7"/>
  <c r="F70" i="7" s="1"/>
  <c r="Q69" i="7"/>
  <c r="I70" i="7" s="1"/>
  <c r="P69" i="7"/>
  <c r="H70" i="7" s="1"/>
  <c r="O69" i="7"/>
  <c r="G70" i="7" s="1"/>
  <c r="M69" i="7"/>
  <c r="E70" i="7" s="1"/>
  <c r="O60" i="5"/>
  <c r="G61" i="5" s="1"/>
  <c r="M60" i="5"/>
  <c r="E61" i="5" s="1"/>
  <c r="Q60" i="5"/>
  <c r="I61" i="5" s="1"/>
  <c r="P60" i="5"/>
  <c r="H61" i="5" s="1"/>
  <c r="N60" i="5"/>
  <c r="F61" i="5" s="1"/>
  <c r="R60" i="5"/>
  <c r="J61" i="5" s="1"/>
  <c r="S66" i="1"/>
  <c r="F67" i="1" s="1"/>
  <c r="Y66" i="1"/>
  <c r="L67" i="1" s="1"/>
  <c r="AB66" i="1"/>
  <c r="O67" i="1" s="1"/>
  <c r="AA66" i="1"/>
  <c r="N67" i="1" s="1"/>
  <c r="U66" i="1"/>
  <c r="H67" i="1" s="1"/>
  <c r="AC66" i="1"/>
  <c r="P67" i="1" s="1"/>
  <c r="V66" i="1"/>
  <c r="I67" i="1" s="1"/>
  <c r="W66" i="1"/>
  <c r="J67" i="1" s="1"/>
  <c r="X66" i="1"/>
  <c r="K67" i="1" s="1"/>
  <c r="T66" i="1"/>
  <c r="G67" i="1" s="1"/>
  <c r="Z66" i="1"/>
  <c r="M67" i="1" s="1"/>
  <c r="M70" i="7" l="1"/>
  <c r="E71" i="7" s="1"/>
  <c r="P70" i="7"/>
  <c r="H71" i="7" s="1"/>
  <c r="R70" i="7"/>
  <c r="J71" i="7" s="1"/>
  <c r="Q70" i="7"/>
  <c r="I71" i="7" s="1"/>
  <c r="O70" i="7"/>
  <c r="G71" i="7" s="1"/>
  <c r="N70" i="7"/>
  <c r="F71" i="7" s="1"/>
  <c r="R61" i="5"/>
  <c r="J62" i="5" s="1"/>
  <c r="P61" i="5"/>
  <c r="H62" i="5" s="1"/>
  <c r="Q61" i="5"/>
  <c r="I62" i="5" s="1"/>
  <c r="O61" i="5"/>
  <c r="G62" i="5" s="1"/>
  <c r="N61" i="5"/>
  <c r="F62" i="5" s="1"/>
  <c r="M61" i="5"/>
  <c r="E62" i="5" s="1"/>
  <c r="U67" i="1"/>
  <c r="H68" i="1" s="1"/>
  <c r="S67" i="1"/>
  <c r="F68" i="1" s="1"/>
  <c r="X67" i="1"/>
  <c r="K68" i="1" s="1"/>
  <c r="Y67" i="1"/>
  <c r="L68" i="1" s="1"/>
  <c r="W67" i="1"/>
  <c r="J68" i="1" s="1"/>
  <c r="V67" i="1"/>
  <c r="I68" i="1" s="1"/>
  <c r="AB67" i="1"/>
  <c r="O68" i="1" s="1"/>
  <c r="T67" i="1"/>
  <c r="G68" i="1" s="1"/>
  <c r="AC67" i="1"/>
  <c r="P68" i="1" s="1"/>
  <c r="AA67" i="1"/>
  <c r="N68" i="1" s="1"/>
  <c r="Z67" i="1"/>
  <c r="M68" i="1" s="1"/>
  <c r="N71" i="7" l="1"/>
  <c r="F72" i="7" s="1"/>
  <c r="Q71" i="7"/>
  <c r="I72" i="7" s="1"/>
  <c r="M71" i="7"/>
  <c r="E72" i="7" s="1"/>
  <c r="R71" i="7"/>
  <c r="J72" i="7" s="1"/>
  <c r="O71" i="7"/>
  <c r="G72" i="7" s="1"/>
  <c r="P71" i="7"/>
  <c r="H72" i="7" s="1"/>
  <c r="N62" i="5"/>
  <c r="F63" i="5" s="1"/>
  <c r="AB68" i="1"/>
  <c r="O69" i="1" s="1"/>
  <c r="Y68" i="1"/>
  <c r="L69" i="1" s="1"/>
  <c r="Z68" i="1"/>
  <c r="M69" i="1" s="1"/>
  <c r="T68" i="1"/>
  <c r="G69" i="1" s="1"/>
  <c r="AA68" i="1"/>
  <c r="N69" i="1" s="1"/>
  <c r="X68" i="1"/>
  <c r="K69" i="1" s="1"/>
  <c r="V68" i="1"/>
  <c r="I69" i="1" s="1"/>
  <c r="S68" i="1"/>
  <c r="F69" i="1" s="1"/>
  <c r="AC68" i="1"/>
  <c r="P69" i="1" s="1"/>
  <c r="W68" i="1"/>
  <c r="J69" i="1" s="1"/>
  <c r="U68" i="1"/>
  <c r="H69" i="1" s="1"/>
  <c r="P72" i="7" l="1"/>
  <c r="H73" i="7" s="1"/>
  <c r="N72" i="7"/>
  <c r="F73" i="7" s="1"/>
  <c r="R72" i="7"/>
  <c r="J73" i="7" s="1"/>
  <c r="M72" i="7"/>
  <c r="E73" i="7" s="1"/>
  <c r="O72" i="7"/>
  <c r="G73" i="7" s="1"/>
  <c r="Q72" i="7"/>
  <c r="I73" i="7" s="1"/>
  <c r="M62" i="5"/>
  <c r="E63" i="5" s="1"/>
  <c r="P62" i="5"/>
  <c r="H63" i="5" s="1"/>
  <c r="O62" i="5"/>
  <c r="G63" i="5" s="1"/>
  <c r="R62" i="5"/>
  <c r="J63" i="5" s="1"/>
  <c r="Q62" i="5"/>
  <c r="I63" i="5" s="1"/>
  <c r="S69" i="1"/>
  <c r="F70" i="1" s="1"/>
  <c r="AA69" i="1"/>
  <c r="N70" i="1" s="1"/>
  <c r="U69" i="1"/>
  <c r="H70" i="1" s="1"/>
  <c r="AC69" i="1"/>
  <c r="P70" i="1" s="1"/>
  <c r="AB69" i="1"/>
  <c r="O70" i="1" s="1"/>
  <c r="T69" i="1"/>
  <c r="G70" i="1" s="1"/>
  <c r="V69" i="1"/>
  <c r="I70" i="1" s="1"/>
  <c r="Z69" i="1"/>
  <c r="M70" i="1" s="1"/>
  <c r="W69" i="1"/>
  <c r="J70" i="1" s="1"/>
  <c r="X69" i="1"/>
  <c r="K70" i="1" s="1"/>
  <c r="Y69" i="1"/>
  <c r="L70" i="1" s="1"/>
  <c r="Q73" i="7" l="1"/>
  <c r="I74" i="7" s="1"/>
  <c r="M73" i="7"/>
  <c r="E74" i="7" s="1"/>
  <c r="P73" i="7"/>
  <c r="H74" i="7" s="1"/>
  <c r="R73" i="7"/>
  <c r="J74" i="7" s="1"/>
  <c r="O73" i="7"/>
  <c r="G74" i="7" s="1"/>
  <c r="N73" i="7"/>
  <c r="F74" i="7" s="1"/>
  <c r="Q63" i="5"/>
  <c r="I64" i="5" s="1"/>
  <c r="M63" i="5"/>
  <c r="E64" i="5" s="1"/>
  <c r="O63" i="5"/>
  <c r="G64" i="5" s="1"/>
  <c r="N63" i="5"/>
  <c r="F64" i="5" s="1"/>
  <c r="P63" i="5"/>
  <c r="H64" i="5" s="1"/>
  <c r="R63" i="5"/>
  <c r="J64" i="5" s="1"/>
  <c r="Z70" i="1"/>
  <c r="M71" i="1" s="1"/>
  <c r="AB70" i="1"/>
  <c r="O71" i="1" s="1"/>
  <c r="AA70" i="1"/>
  <c r="N71" i="1" s="1"/>
  <c r="Y70" i="1"/>
  <c r="L71" i="1" s="1"/>
  <c r="W70" i="1"/>
  <c r="J71" i="1" s="1"/>
  <c r="S70" i="1"/>
  <c r="F71" i="1" s="1"/>
  <c r="AC70" i="1"/>
  <c r="P71" i="1" s="1"/>
  <c r="U70" i="1"/>
  <c r="H71" i="1" s="1"/>
  <c r="X70" i="1"/>
  <c r="K71" i="1" s="1"/>
  <c r="T70" i="1"/>
  <c r="G71" i="1" s="1"/>
  <c r="V70" i="1"/>
  <c r="I71" i="1" s="1"/>
  <c r="N74" i="7" l="1"/>
  <c r="F75" i="7" s="1"/>
  <c r="R74" i="7"/>
  <c r="J75" i="7" s="1"/>
  <c r="Q74" i="7"/>
  <c r="I75" i="7" s="1"/>
  <c r="P74" i="7"/>
  <c r="H75" i="7" s="1"/>
  <c r="O74" i="7"/>
  <c r="G75" i="7" s="1"/>
  <c r="M74" i="7"/>
  <c r="E75" i="7" s="1"/>
  <c r="R64" i="5"/>
  <c r="J65" i="5" s="1"/>
  <c r="O64" i="5"/>
  <c r="G65" i="5" s="1"/>
  <c r="Q64" i="5"/>
  <c r="I65" i="5" s="1"/>
  <c r="P64" i="5"/>
  <c r="H65" i="5" s="1"/>
  <c r="M64" i="5"/>
  <c r="E65" i="5" s="1"/>
  <c r="N64" i="5"/>
  <c r="F65" i="5" s="1"/>
  <c r="W71" i="1"/>
  <c r="J72" i="1" s="1"/>
  <c r="Y71" i="1"/>
  <c r="L72" i="1" s="1"/>
  <c r="X71" i="1"/>
  <c r="K72" i="1" s="1"/>
  <c r="U71" i="1"/>
  <c r="H72" i="1" s="1"/>
  <c r="AB71" i="1"/>
  <c r="O72" i="1" s="1"/>
  <c r="T71" i="1"/>
  <c r="G72" i="1" s="1"/>
  <c r="S71" i="1"/>
  <c r="F72" i="1" s="1"/>
  <c r="V71" i="1"/>
  <c r="I72" i="1" s="1"/>
  <c r="Z71" i="1"/>
  <c r="M72" i="1" s="1"/>
  <c r="AC71" i="1"/>
  <c r="P72" i="1" s="1"/>
  <c r="AA71" i="1"/>
  <c r="N72" i="1" s="1"/>
  <c r="M75" i="7" l="1"/>
  <c r="E76" i="7" s="1"/>
  <c r="P75" i="7"/>
  <c r="H76" i="7" s="1"/>
  <c r="N75" i="7"/>
  <c r="F76" i="7" s="1"/>
  <c r="Q75" i="7"/>
  <c r="I76" i="7" s="1"/>
  <c r="O75" i="7"/>
  <c r="G76" i="7" s="1"/>
  <c r="R75" i="7"/>
  <c r="J76" i="7" s="1"/>
  <c r="Q65" i="5"/>
  <c r="I66" i="5" s="1"/>
  <c r="W72" i="1"/>
  <c r="J73" i="1" s="1"/>
  <c r="AB72" i="1"/>
  <c r="O73" i="1" s="1"/>
  <c r="AA72" i="1"/>
  <c r="N73" i="1" s="1"/>
  <c r="Y72" i="1"/>
  <c r="L73" i="1" s="1"/>
  <c r="AC72" i="1"/>
  <c r="P73" i="1" s="1"/>
  <c r="U72" i="1"/>
  <c r="H73" i="1" s="1"/>
  <c r="Z72" i="1"/>
  <c r="M73" i="1" s="1"/>
  <c r="X72" i="1"/>
  <c r="K73" i="1" s="1"/>
  <c r="V72" i="1"/>
  <c r="I73" i="1" s="1"/>
  <c r="T72" i="1"/>
  <c r="G73" i="1" s="1"/>
  <c r="S72" i="1"/>
  <c r="F73" i="1" s="1"/>
  <c r="R76" i="7" l="1"/>
  <c r="J77" i="7" s="1"/>
  <c r="M76" i="7"/>
  <c r="E77" i="7" s="1"/>
  <c r="Q76" i="7"/>
  <c r="I77" i="7" s="1"/>
  <c r="N76" i="7"/>
  <c r="F77" i="7" s="1"/>
  <c r="O76" i="7"/>
  <c r="G77" i="7" s="1"/>
  <c r="P76" i="7"/>
  <c r="H77" i="7" s="1"/>
  <c r="N65" i="5"/>
  <c r="F66" i="5" s="1"/>
  <c r="O65" i="5"/>
  <c r="G66" i="5" s="1"/>
  <c r="M65" i="5"/>
  <c r="E66" i="5" s="1"/>
  <c r="R65" i="5"/>
  <c r="J66" i="5" s="1"/>
  <c r="P65" i="5"/>
  <c r="H66" i="5" s="1"/>
  <c r="T73" i="1"/>
  <c r="G74" i="1" s="1"/>
  <c r="Y73" i="1"/>
  <c r="L74" i="1" s="1"/>
  <c r="AA73" i="1"/>
  <c r="N74" i="1" s="1"/>
  <c r="S73" i="1"/>
  <c r="F74" i="1" s="1"/>
  <c r="X73" i="1"/>
  <c r="K74" i="1" s="1"/>
  <c r="AB73" i="1"/>
  <c r="O74" i="1" s="1"/>
  <c r="Z73" i="1"/>
  <c r="M74" i="1" s="1"/>
  <c r="U73" i="1"/>
  <c r="H74" i="1" s="1"/>
  <c r="V73" i="1"/>
  <c r="I74" i="1" s="1"/>
  <c r="AC73" i="1"/>
  <c r="P74" i="1" s="1"/>
  <c r="W73" i="1"/>
  <c r="J74" i="1" s="1"/>
  <c r="P77" i="7" l="1"/>
  <c r="H78" i="7" s="1"/>
  <c r="N77" i="7"/>
  <c r="F78" i="7" s="1"/>
  <c r="R77" i="7"/>
  <c r="J78" i="7" s="1"/>
  <c r="Q77" i="7"/>
  <c r="I78" i="7" s="1"/>
  <c r="O77" i="7"/>
  <c r="G78" i="7" s="1"/>
  <c r="M77" i="7"/>
  <c r="E78" i="7" s="1"/>
  <c r="M66" i="5"/>
  <c r="E67" i="5" s="1"/>
  <c r="P66" i="5"/>
  <c r="H67" i="5" s="1"/>
  <c r="O66" i="5"/>
  <c r="G67" i="5" s="1"/>
  <c r="Q66" i="5"/>
  <c r="I67" i="5" s="1"/>
  <c r="R66" i="5"/>
  <c r="J67" i="5" s="1"/>
  <c r="N66" i="5"/>
  <c r="F67" i="5" s="1"/>
  <c r="AB74" i="1"/>
  <c r="O75" i="1" s="1"/>
  <c r="W74" i="1"/>
  <c r="J75" i="1" s="1"/>
  <c r="AC74" i="1"/>
  <c r="P75" i="1" s="1"/>
  <c r="V74" i="1"/>
  <c r="I75" i="1" s="1"/>
  <c r="X74" i="1"/>
  <c r="K75" i="1" s="1"/>
  <c r="U74" i="1"/>
  <c r="H75" i="1" s="1"/>
  <c r="S74" i="1"/>
  <c r="F75" i="1" s="1"/>
  <c r="Y74" i="1"/>
  <c r="L75" i="1" s="1"/>
  <c r="Z74" i="1"/>
  <c r="M75" i="1" s="1"/>
  <c r="T74" i="1"/>
  <c r="G75" i="1" s="1"/>
  <c r="AA74" i="1"/>
  <c r="N75" i="1" s="1"/>
  <c r="M78" i="7" l="1"/>
  <c r="E79" i="7" s="1"/>
  <c r="Q78" i="7"/>
  <c r="I79" i="7" s="1"/>
  <c r="P78" i="7"/>
  <c r="H79" i="7" s="1"/>
  <c r="R78" i="7"/>
  <c r="J79" i="7" s="1"/>
  <c r="O78" i="7"/>
  <c r="G79" i="7" s="1"/>
  <c r="N78" i="7"/>
  <c r="F79" i="7" s="1"/>
  <c r="N67" i="5"/>
  <c r="F68" i="5" s="1"/>
  <c r="Q67" i="5"/>
  <c r="I68" i="5" s="1"/>
  <c r="P67" i="5"/>
  <c r="H68" i="5" s="1"/>
  <c r="O67" i="5"/>
  <c r="G68" i="5" s="1"/>
  <c r="R67" i="5"/>
  <c r="J68" i="5" s="1"/>
  <c r="M67" i="5"/>
  <c r="E68" i="5" s="1"/>
  <c r="V75" i="1"/>
  <c r="I76" i="1" s="1"/>
  <c r="S75" i="1"/>
  <c r="F76" i="1" s="1"/>
  <c r="AA75" i="1"/>
  <c r="N76" i="1" s="1"/>
  <c r="Y75" i="1"/>
  <c r="L76" i="1" s="1"/>
  <c r="T75" i="1"/>
  <c r="G76" i="1" s="1"/>
  <c r="AC75" i="1"/>
  <c r="P76" i="1" s="1"/>
  <c r="U75" i="1"/>
  <c r="H76" i="1" s="1"/>
  <c r="W75" i="1"/>
  <c r="J76" i="1" s="1"/>
  <c r="Z75" i="1"/>
  <c r="M76" i="1" s="1"/>
  <c r="X75" i="1"/>
  <c r="K76" i="1" s="1"/>
  <c r="AB75" i="1"/>
  <c r="O76" i="1" s="1"/>
  <c r="N79" i="7" l="1"/>
  <c r="F80" i="7" s="1"/>
  <c r="R79" i="7"/>
  <c r="J80" i="7" s="1"/>
  <c r="M79" i="7"/>
  <c r="E80" i="7" s="1"/>
  <c r="P79" i="7"/>
  <c r="H80" i="7" s="1"/>
  <c r="O79" i="7"/>
  <c r="G80" i="7" s="1"/>
  <c r="Q79" i="7"/>
  <c r="I80" i="7" s="1"/>
  <c r="M68" i="5"/>
  <c r="E69" i="5" s="1"/>
  <c r="O68" i="5"/>
  <c r="G69" i="5" s="1"/>
  <c r="N68" i="5"/>
  <c r="F69" i="5" s="1"/>
  <c r="P68" i="5"/>
  <c r="H69" i="5" s="1"/>
  <c r="R68" i="5"/>
  <c r="J69" i="5" s="1"/>
  <c r="Q68" i="5"/>
  <c r="I69" i="5" s="1"/>
  <c r="T76" i="1"/>
  <c r="G77" i="1" s="1"/>
  <c r="W76" i="1"/>
  <c r="J77" i="1" s="1"/>
  <c r="AB76" i="1"/>
  <c r="O77" i="1" s="1"/>
  <c r="Z76" i="1"/>
  <c r="M77" i="1" s="1"/>
  <c r="S76" i="1"/>
  <c r="F77" i="1" s="1"/>
  <c r="Y76" i="1"/>
  <c r="L77" i="1" s="1"/>
  <c r="V76" i="1"/>
  <c r="I77" i="1" s="1"/>
  <c r="U76" i="1"/>
  <c r="H77" i="1" s="1"/>
  <c r="X76" i="1"/>
  <c r="K77" i="1" s="1"/>
  <c r="AC76" i="1"/>
  <c r="P77" i="1" s="1"/>
  <c r="AA76" i="1"/>
  <c r="N77" i="1" s="1"/>
  <c r="Q80" i="7" l="1"/>
  <c r="I81" i="7" s="1"/>
  <c r="N80" i="7"/>
  <c r="F81" i="7" s="1"/>
  <c r="P80" i="7"/>
  <c r="H81" i="7" s="1"/>
  <c r="M80" i="7"/>
  <c r="E81" i="7" s="1"/>
  <c r="O80" i="7"/>
  <c r="G81" i="7" s="1"/>
  <c r="R80" i="7"/>
  <c r="J81" i="7" s="1"/>
  <c r="Q69" i="5"/>
  <c r="I70" i="5" s="1"/>
  <c r="P69" i="5"/>
  <c r="H70" i="5" s="1"/>
  <c r="M69" i="5"/>
  <c r="E70" i="5" s="1"/>
  <c r="N69" i="5"/>
  <c r="F70" i="5" s="1"/>
  <c r="R69" i="5"/>
  <c r="J70" i="5" s="1"/>
  <c r="O69" i="5"/>
  <c r="G70" i="5" s="1"/>
  <c r="V77" i="1"/>
  <c r="I78" i="1" s="1"/>
  <c r="U77" i="1"/>
  <c r="H78" i="1" s="1"/>
  <c r="X77" i="1"/>
  <c r="K78" i="1" s="1"/>
  <c r="AA77" i="1"/>
  <c r="N78" i="1" s="1"/>
  <c r="S77" i="1"/>
  <c r="F78" i="1" s="1"/>
  <c r="W77" i="1"/>
  <c r="J78" i="1" s="1"/>
  <c r="Z77" i="1"/>
  <c r="M78" i="1" s="1"/>
  <c r="T77" i="1"/>
  <c r="G78" i="1" s="1"/>
  <c r="AB77" i="1"/>
  <c r="O78" i="1" s="1"/>
  <c r="AC77" i="1"/>
  <c r="P78" i="1" s="1"/>
  <c r="Y77" i="1"/>
  <c r="L78" i="1" s="1"/>
  <c r="M81" i="7" l="1"/>
  <c r="E82" i="7" s="1"/>
  <c r="Q81" i="7"/>
  <c r="I82" i="7" s="1"/>
  <c r="R81" i="7"/>
  <c r="J82" i="7" s="1"/>
  <c r="P81" i="7"/>
  <c r="H82" i="7" s="1"/>
  <c r="O81" i="7"/>
  <c r="G82" i="7" s="1"/>
  <c r="N81" i="7"/>
  <c r="F82" i="7" s="1"/>
  <c r="O70" i="5"/>
  <c r="G71" i="5" s="1"/>
  <c r="Q70" i="5"/>
  <c r="I71" i="5" s="1"/>
  <c r="N70" i="5"/>
  <c r="F71" i="5" s="1"/>
  <c r="M70" i="5"/>
  <c r="E71" i="5" s="1"/>
  <c r="R70" i="5"/>
  <c r="J71" i="5" s="1"/>
  <c r="P70" i="5"/>
  <c r="H71" i="5" s="1"/>
  <c r="AC78" i="1"/>
  <c r="P79" i="1" s="1"/>
  <c r="W78" i="1"/>
  <c r="J79" i="1" s="1"/>
  <c r="Y78" i="1"/>
  <c r="L79" i="1" s="1"/>
  <c r="Z78" i="1"/>
  <c r="M79" i="1" s="1"/>
  <c r="V78" i="1"/>
  <c r="I79" i="1" s="1"/>
  <c r="AB78" i="1"/>
  <c r="O79" i="1" s="1"/>
  <c r="S78" i="1"/>
  <c r="F79" i="1" s="1"/>
  <c r="U78" i="1"/>
  <c r="H79" i="1" s="1"/>
  <c r="X78" i="1"/>
  <c r="K79" i="1" s="1"/>
  <c r="T78" i="1"/>
  <c r="G79" i="1" s="1"/>
  <c r="AA78" i="1"/>
  <c r="N79" i="1" s="1"/>
  <c r="P82" i="7" l="1"/>
  <c r="H83" i="7" s="1"/>
  <c r="R82" i="7"/>
  <c r="J83" i="7" s="1"/>
  <c r="N82" i="7"/>
  <c r="F83" i="7" s="1"/>
  <c r="M82" i="7"/>
  <c r="E83" i="7" s="1"/>
  <c r="O82" i="7"/>
  <c r="G83" i="7" s="1"/>
  <c r="Q82" i="7"/>
  <c r="I83" i="7" s="1"/>
  <c r="P71" i="5"/>
  <c r="H72" i="5" s="1"/>
  <c r="M71" i="5"/>
  <c r="E72" i="5" s="1"/>
  <c r="O71" i="5"/>
  <c r="G72" i="5" s="1"/>
  <c r="N71" i="5"/>
  <c r="F72" i="5" s="1"/>
  <c r="R71" i="5"/>
  <c r="J72" i="5" s="1"/>
  <c r="Q71" i="5"/>
  <c r="I72" i="5" s="1"/>
  <c r="AB79" i="1"/>
  <c r="O80" i="1" s="1"/>
  <c r="Z79" i="1"/>
  <c r="M80" i="1" s="1"/>
  <c r="AA79" i="1"/>
  <c r="N80" i="1" s="1"/>
  <c r="S79" i="1"/>
  <c r="F80" i="1" s="1"/>
  <c r="T79" i="1"/>
  <c r="G80" i="1" s="1"/>
  <c r="Y79" i="1"/>
  <c r="L80" i="1" s="1"/>
  <c r="V79" i="1"/>
  <c r="I80" i="1" s="1"/>
  <c r="W79" i="1"/>
  <c r="J80" i="1" s="1"/>
  <c r="U79" i="1"/>
  <c r="H80" i="1" s="1"/>
  <c r="AC79" i="1"/>
  <c r="P80" i="1" s="1"/>
  <c r="X79" i="1"/>
  <c r="K80" i="1" s="1"/>
  <c r="M83" i="7" l="1"/>
  <c r="E84" i="7" s="1"/>
  <c r="N83" i="7"/>
  <c r="F84" i="7" s="1"/>
  <c r="Q83" i="7"/>
  <c r="I84" i="7" s="1"/>
  <c r="P83" i="7"/>
  <c r="H84" i="7" s="1"/>
  <c r="O83" i="7"/>
  <c r="G84" i="7" s="1"/>
  <c r="R83" i="7"/>
  <c r="J84" i="7" s="1"/>
  <c r="Q72" i="5"/>
  <c r="I73" i="5" s="1"/>
  <c r="N72" i="5"/>
  <c r="F73" i="5" s="1"/>
  <c r="P72" i="5"/>
  <c r="H73" i="5" s="1"/>
  <c r="O72" i="5"/>
  <c r="G73" i="5" s="1"/>
  <c r="R72" i="5"/>
  <c r="J73" i="5" s="1"/>
  <c r="M72" i="5"/>
  <c r="E73" i="5" s="1"/>
  <c r="T80" i="1"/>
  <c r="G81" i="1" s="1"/>
  <c r="W80" i="1"/>
  <c r="J81" i="1" s="1"/>
  <c r="X80" i="1"/>
  <c r="K81" i="1" s="1"/>
  <c r="U80" i="1"/>
  <c r="H81" i="1" s="1"/>
  <c r="AB80" i="1"/>
  <c r="O81" i="1" s="1"/>
  <c r="S80" i="1"/>
  <c r="F81" i="1" s="1"/>
  <c r="Z80" i="1"/>
  <c r="M81" i="1" s="1"/>
  <c r="AA80" i="1"/>
  <c r="N81" i="1" s="1"/>
  <c r="AC80" i="1"/>
  <c r="P81" i="1" s="1"/>
  <c r="Y80" i="1"/>
  <c r="L81" i="1" s="1"/>
  <c r="V80" i="1"/>
  <c r="I81" i="1" s="1"/>
  <c r="P84" i="7" l="1"/>
  <c r="H85" i="7" s="1"/>
  <c r="M84" i="7"/>
  <c r="E85" i="7" s="1"/>
  <c r="Q84" i="7"/>
  <c r="I85" i="7" s="1"/>
  <c r="R84" i="7"/>
  <c r="J85" i="7" s="1"/>
  <c r="O84" i="7"/>
  <c r="G85" i="7" s="1"/>
  <c r="N84" i="7"/>
  <c r="F85" i="7" s="1"/>
  <c r="M73" i="5"/>
  <c r="E74" i="5" s="1"/>
  <c r="O73" i="5"/>
  <c r="G74" i="5" s="1"/>
  <c r="Q73" i="5"/>
  <c r="I74" i="5" s="1"/>
  <c r="P73" i="5"/>
  <c r="H74" i="5" s="1"/>
  <c r="R73" i="5"/>
  <c r="J74" i="5" s="1"/>
  <c r="N73" i="5"/>
  <c r="F74" i="5" s="1"/>
  <c r="W81" i="1"/>
  <c r="J82" i="1" s="1"/>
  <c r="AB81" i="1"/>
  <c r="O82" i="1" s="1"/>
  <c r="V81" i="1"/>
  <c r="I82" i="1" s="1"/>
  <c r="AC81" i="1"/>
  <c r="P82" i="1" s="1"/>
  <c r="AA81" i="1"/>
  <c r="N82" i="1" s="1"/>
  <c r="U81" i="1"/>
  <c r="H82" i="1" s="1"/>
  <c r="T81" i="1"/>
  <c r="G82" i="1" s="1"/>
  <c r="X81" i="1"/>
  <c r="K82" i="1" s="1"/>
  <c r="Y81" i="1"/>
  <c r="L82" i="1" s="1"/>
  <c r="S81" i="1"/>
  <c r="F82" i="1" s="1"/>
  <c r="Z81" i="1"/>
  <c r="M82" i="1" s="1"/>
  <c r="P85" i="7" l="1"/>
  <c r="H86" i="7" s="1"/>
  <c r="R85" i="7"/>
  <c r="J86" i="7" s="1"/>
  <c r="N85" i="7"/>
  <c r="F86" i="7" s="1"/>
  <c r="Q85" i="7"/>
  <c r="I86" i="7" s="1"/>
  <c r="O85" i="7"/>
  <c r="G86" i="7" s="1"/>
  <c r="M85" i="7"/>
  <c r="E86" i="7" s="1"/>
  <c r="N74" i="5"/>
  <c r="F75" i="5" s="1"/>
  <c r="P74" i="5"/>
  <c r="H75" i="5" s="1"/>
  <c r="M74" i="5"/>
  <c r="E75" i="5" s="1"/>
  <c r="Q74" i="5"/>
  <c r="I75" i="5" s="1"/>
  <c r="R74" i="5"/>
  <c r="J75" i="5" s="1"/>
  <c r="O74" i="5"/>
  <c r="G75" i="5" s="1"/>
  <c r="AC82" i="1"/>
  <c r="P83" i="1" s="1"/>
  <c r="V82" i="1"/>
  <c r="I83" i="1" s="1"/>
  <c r="Z82" i="1"/>
  <c r="M83" i="1" s="1"/>
  <c r="X82" i="1"/>
  <c r="K83" i="1" s="1"/>
  <c r="AB82" i="1"/>
  <c r="O83" i="1" s="1"/>
  <c r="T82" i="1"/>
  <c r="G83" i="1" s="1"/>
  <c r="S82" i="1"/>
  <c r="F83" i="1" s="1"/>
  <c r="U82" i="1"/>
  <c r="H83" i="1" s="1"/>
  <c r="Y82" i="1"/>
  <c r="L83" i="1" s="1"/>
  <c r="AA82" i="1"/>
  <c r="N83" i="1" s="1"/>
  <c r="W82" i="1"/>
  <c r="J83" i="1" s="1"/>
  <c r="Q86" i="7" l="1"/>
  <c r="I87" i="7" s="1"/>
  <c r="N86" i="7"/>
  <c r="F87" i="7" s="1"/>
  <c r="M86" i="7"/>
  <c r="E87" i="7" s="1"/>
  <c r="R86" i="7"/>
  <c r="J87" i="7" s="1"/>
  <c r="O86" i="7"/>
  <c r="G87" i="7" s="1"/>
  <c r="P86" i="7"/>
  <c r="H87" i="7" s="1"/>
  <c r="O75" i="5"/>
  <c r="G76" i="5" s="1"/>
  <c r="N75" i="5"/>
  <c r="F76" i="5" s="1"/>
  <c r="Q75" i="5"/>
  <c r="I76" i="5" s="1"/>
  <c r="M75" i="5"/>
  <c r="E76" i="5" s="1"/>
  <c r="R75" i="5"/>
  <c r="J76" i="5" s="1"/>
  <c r="P75" i="5"/>
  <c r="H76" i="5" s="1"/>
  <c r="Y83" i="1"/>
  <c r="L84" i="1" s="1"/>
  <c r="U83" i="1"/>
  <c r="H84" i="1" s="1"/>
  <c r="W83" i="1"/>
  <c r="J84" i="1" s="1"/>
  <c r="AB83" i="1"/>
  <c r="O84" i="1" s="1"/>
  <c r="V83" i="1"/>
  <c r="I84" i="1" s="1"/>
  <c r="X83" i="1"/>
  <c r="K84" i="1" s="1"/>
  <c r="S83" i="1"/>
  <c r="F84" i="1" s="1"/>
  <c r="Z83" i="1"/>
  <c r="M84" i="1" s="1"/>
  <c r="AA83" i="1"/>
  <c r="N84" i="1" s="1"/>
  <c r="T83" i="1"/>
  <c r="G84" i="1" s="1"/>
  <c r="AC83" i="1"/>
  <c r="P84" i="1" s="1"/>
  <c r="R87" i="7" l="1"/>
  <c r="J88" i="7" s="1"/>
  <c r="M87" i="7"/>
  <c r="E88" i="7" s="1"/>
  <c r="P87" i="7"/>
  <c r="H88" i="7" s="1"/>
  <c r="N87" i="7"/>
  <c r="F88" i="7" s="1"/>
  <c r="O87" i="7"/>
  <c r="G88" i="7" s="1"/>
  <c r="Q87" i="7"/>
  <c r="I88" i="7" s="1"/>
  <c r="P76" i="5"/>
  <c r="H77" i="5" s="1"/>
  <c r="M76" i="5"/>
  <c r="E77" i="5" s="1"/>
  <c r="O76" i="5"/>
  <c r="G77" i="5" s="1"/>
  <c r="Q76" i="5"/>
  <c r="I77" i="5" s="1"/>
  <c r="R76" i="5"/>
  <c r="J77" i="5" s="1"/>
  <c r="N76" i="5"/>
  <c r="F77" i="5" s="1"/>
  <c r="U84" i="1"/>
  <c r="H85" i="1" s="1"/>
  <c r="V84" i="1"/>
  <c r="I85" i="1" s="1"/>
  <c r="AC84" i="1"/>
  <c r="P85" i="1" s="1"/>
  <c r="AA84" i="1"/>
  <c r="N85" i="1" s="1"/>
  <c r="Z84" i="1"/>
  <c r="M85" i="1" s="1"/>
  <c r="AB84" i="1"/>
  <c r="O85" i="1" s="1"/>
  <c r="Y84" i="1"/>
  <c r="L85" i="1" s="1"/>
  <c r="W84" i="1"/>
  <c r="J85" i="1" s="1"/>
  <c r="T84" i="1"/>
  <c r="G85" i="1" s="1"/>
  <c r="X84" i="1"/>
  <c r="K85" i="1" s="1"/>
  <c r="S84" i="1"/>
  <c r="F85" i="1" s="1"/>
  <c r="N88" i="7" l="1"/>
  <c r="F89" i="7" s="1"/>
  <c r="P88" i="7"/>
  <c r="H89" i="7" s="1"/>
  <c r="Q88" i="7"/>
  <c r="I89" i="7" s="1"/>
  <c r="M88" i="7"/>
  <c r="E89" i="7" s="1"/>
  <c r="O88" i="7"/>
  <c r="G89" i="7" s="1"/>
  <c r="R88" i="7"/>
  <c r="J89" i="7" s="1"/>
  <c r="N77" i="5"/>
  <c r="F78" i="5" s="1"/>
  <c r="Q77" i="5"/>
  <c r="I78" i="5" s="1"/>
  <c r="P77" i="5"/>
  <c r="H78" i="5" s="1"/>
  <c r="O77" i="5"/>
  <c r="G78" i="5" s="1"/>
  <c r="R77" i="5"/>
  <c r="J78" i="5" s="1"/>
  <c r="M77" i="5"/>
  <c r="E78" i="5" s="1"/>
  <c r="Y85" i="1"/>
  <c r="L86" i="1" s="1"/>
  <c r="V85" i="1"/>
  <c r="I86" i="1" s="1"/>
  <c r="X85" i="1"/>
  <c r="K86" i="1" s="1"/>
  <c r="AB85" i="1"/>
  <c r="O86" i="1" s="1"/>
  <c r="T85" i="1"/>
  <c r="G86" i="1" s="1"/>
  <c r="Z85" i="1"/>
  <c r="M86" i="1" s="1"/>
  <c r="S85" i="1"/>
  <c r="F86" i="1" s="1"/>
  <c r="W85" i="1"/>
  <c r="J86" i="1" s="1"/>
  <c r="AA85" i="1"/>
  <c r="N86" i="1" s="1"/>
  <c r="AC85" i="1"/>
  <c r="P86" i="1" s="1"/>
  <c r="U85" i="1"/>
  <c r="H86" i="1" s="1"/>
  <c r="M89" i="7" l="1"/>
  <c r="E90" i="7" s="1"/>
  <c r="Q89" i="7"/>
  <c r="I90" i="7" s="1"/>
  <c r="R89" i="7"/>
  <c r="J90" i="7" s="1"/>
  <c r="P89" i="7"/>
  <c r="H90" i="7" s="1"/>
  <c r="O89" i="7"/>
  <c r="G90" i="7" s="1"/>
  <c r="N89" i="7"/>
  <c r="F90" i="7" s="1"/>
  <c r="M78" i="5"/>
  <c r="E79" i="5" s="1"/>
  <c r="O78" i="5"/>
  <c r="G79" i="5" s="1"/>
  <c r="N78" i="5"/>
  <c r="F79" i="5" s="1"/>
  <c r="P78" i="5"/>
  <c r="H79" i="5" s="1"/>
  <c r="R78" i="5"/>
  <c r="J79" i="5" s="1"/>
  <c r="Q78" i="5"/>
  <c r="I79" i="5" s="1"/>
  <c r="X86" i="1"/>
  <c r="K87" i="1" s="1"/>
  <c r="Y86" i="1"/>
  <c r="L87" i="1" s="1"/>
  <c r="S86" i="1"/>
  <c r="F87" i="1" s="1"/>
  <c r="AC86" i="1"/>
  <c r="P87" i="1" s="1"/>
  <c r="Z86" i="1"/>
  <c r="M87" i="1" s="1"/>
  <c r="AA86" i="1"/>
  <c r="N87" i="1" s="1"/>
  <c r="T86" i="1"/>
  <c r="G87" i="1" s="1"/>
  <c r="U86" i="1"/>
  <c r="H87" i="1" s="1"/>
  <c r="W86" i="1"/>
  <c r="J87" i="1" s="1"/>
  <c r="AB86" i="1"/>
  <c r="O87" i="1" s="1"/>
  <c r="V86" i="1"/>
  <c r="I87" i="1" s="1"/>
  <c r="N90" i="7" l="1"/>
  <c r="F91" i="7" s="1"/>
  <c r="M90" i="7"/>
  <c r="E91" i="7" s="1"/>
  <c r="P90" i="7"/>
  <c r="H91" i="7" s="1"/>
  <c r="R90" i="7"/>
  <c r="J91" i="7" s="1"/>
  <c r="O90" i="7"/>
  <c r="G91" i="7" s="1"/>
  <c r="Q90" i="7"/>
  <c r="I91" i="7" s="1"/>
  <c r="Q79" i="5"/>
  <c r="I80" i="5" s="1"/>
  <c r="P79" i="5"/>
  <c r="H80" i="5" s="1"/>
  <c r="M79" i="5"/>
  <c r="E80" i="5" s="1"/>
  <c r="N79" i="5"/>
  <c r="F80" i="5" s="1"/>
  <c r="R79" i="5"/>
  <c r="J80" i="5" s="1"/>
  <c r="O79" i="5"/>
  <c r="G80" i="5" s="1"/>
  <c r="AA87" i="1"/>
  <c r="N88" i="1" s="1"/>
  <c r="AB87" i="1"/>
  <c r="O88" i="1" s="1"/>
  <c r="W87" i="1"/>
  <c r="J88" i="1" s="1"/>
  <c r="Z87" i="1"/>
  <c r="M88" i="1" s="1"/>
  <c r="V87" i="1"/>
  <c r="I88" i="1" s="1"/>
  <c r="U87" i="1"/>
  <c r="H88" i="1" s="1"/>
  <c r="AC87" i="1"/>
  <c r="P88" i="1" s="1"/>
  <c r="X87" i="1"/>
  <c r="K88" i="1" s="1"/>
  <c r="T87" i="1"/>
  <c r="G88" i="1" s="1"/>
  <c r="S87" i="1"/>
  <c r="F88" i="1" s="1"/>
  <c r="Y87" i="1"/>
  <c r="L88" i="1" s="1"/>
  <c r="N91" i="7" l="1"/>
  <c r="F92" i="7" s="1"/>
  <c r="R91" i="7"/>
  <c r="J92" i="7" s="1"/>
  <c r="Q91" i="7"/>
  <c r="I92" i="7" s="1"/>
  <c r="P91" i="7"/>
  <c r="H92" i="7" s="1"/>
  <c r="O91" i="7"/>
  <c r="G92" i="7" s="1"/>
  <c r="M91" i="7"/>
  <c r="E92" i="7" s="1"/>
  <c r="O80" i="5"/>
  <c r="G81" i="5" s="1"/>
  <c r="W88" i="1"/>
  <c r="J89" i="1" s="1"/>
  <c r="Z88" i="1"/>
  <c r="M89" i="1" s="1"/>
  <c r="Y88" i="1"/>
  <c r="L89" i="1" s="1"/>
  <c r="X88" i="1"/>
  <c r="K89" i="1" s="1"/>
  <c r="AA88" i="1"/>
  <c r="N89" i="1" s="1"/>
  <c r="AC88" i="1"/>
  <c r="P89" i="1" s="1"/>
  <c r="S88" i="1"/>
  <c r="F89" i="1" s="1"/>
  <c r="U88" i="1"/>
  <c r="H89" i="1" s="1"/>
  <c r="T88" i="1"/>
  <c r="G89" i="1" s="1"/>
  <c r="V88" i="1"/>
  <c r="I89" i="1" s="1"/>
  <c r="AB88" i="1"/>
  <c r="O89" i="1" s="1"/>
  <c r="P92" i="7" l="1"/>
  <c r="H93" i="7" s="1"/>
  <c r="Q92" i="7"/>
  <c r="I93" i="7" s="1"/>
  <c r="M92" i="7"/>
  <c r="E93" i="7" s="1"/>
  <c r="R92" i="7"/>
  <c r="J93" i="7" s="1"/>
  <c r="O92" i="7"/>
  <c r="G93" i="7" s="1"/>
  <c r="N92" i="7"/>
  <c r="F93" i="7" s="1"/>
  <c r="P80" i="5"/>
  <c r="H81" i="5" s="1"/>
  <c r="R80" i="5"/>
  <c r="J81" i="5" s="1"/>
  <c r="N80" i="5"/>
  <c r="F81" i="5" s="1"/>
  <c r="M80" i="5"/>
  <c r="E81" i="5" s="1"/>
  <c r="Q80" i="5"/>
  <c r="I81" i="5" s="1"/>
  <c r="U89" i="1"/>
  <c r="H90" i="1" s="1"/>
  <c r="AA89" i="1"/>
  <c r="N90" i="1" s="1"/>
  <c r="AB89" i="1"/>
  <c r="O90" i="1" s="1"/>
  <c r="T89" i="1"/>
  <c r="G90" i="1" s="1"/>
  <c r="W89" i="1"/>
  <c r="J90" i="1" s="1"/>
  <c r="X89" i="1"/>
  <c r="K90" i="1" s="1"/>
  <c r="S89" i="1"/>
  <c r="F90" i="1" s="1"/>
  <c r="Y89" i="1"/>
  <c r="L90" i="1" s="1"/>
  <c r="V89" i="1"/>
  <c r="I90" i="1" s="1"/>
  <c r="AC89" i="1"/>
  <c r="P90" i="1" s="1"/>
  <c r="Z89" i="1"/>
  <c r="M90" i="1" s="1"/>
  <c r="N93" i="7" l="1"/>
  <c r="F94" i="7" s="1"/>
  <c r="P93" i="7"/>
  <c r="H94" i="7" s="1"/>
  <c r="R93" i="7"/>
  <c r="J94" i="7" s="1"/>
  <c r="M93" i="7"/>
  <c r="E94" i="7" s="1"/>
  <c r="O93" i="7"/>
  <c r="G94" i="7" s="1"/>
  <c r="Q93" i="7"/>
  <c r="I94" i="7" s="1"/>
  <c r="P81" i="5"/>
  <c r="H82" i="5" s="1"/>
  <c r="R81" i="5"/>
  <c r="J82" i="5" s="1"/>
  <c r="Q81" i="5"/>
  <c r="I82" i="5" s="1"/>
  <c r="N81" i="5"/>
  <c r="F82" i="5" s="1"/>
  <c r="M81" i="5"/>
  <c r="E82" i="5" s="1"/>
  <c r="O81" i="5"/>
  <c r="G82" i="5" s="1"/>
  <c r="U90" i="1"/>
  <c r="H91" i="1" s="1"/>
  <c r="W90" i="1"/>
  <c r="J91" i="1" s="1"/>
  <c r="Z90" i="1"/>
  <c r="M91" i="1" s="1"/>
  <c r="V90" i="1"/>
  <c r="I91" i="1" s="1"/>
  <c r="Y90" i="1"/>
  <c r="L91" i="1" s="1"/>
  <c r="T90" i="1"/>
  <c r="G91" i="1" s="1"/>
  <c r="AA90" i="1"/>
  <c r="N91" i="1" s="1"/>
  <c r="AB90" i="1"/>
  <c r="O91" i="1" s="1"/>
  <c r="AC90" i="1"/>
  <c r="P91" i="1" s="1"/>
  <c r="X90" i="1"/>
  <c r="K91" i="1" s="1"/>
  <c r="S90" i="1"/>
  <c r="F91" i="1" s="1"/>
  <c r="Q94" i="7" l="1"/>
  <c r="I95" i="7" s="1"/>
  <c r="M94" i="7"/>
  <c r="E95" i="7" s="1"/>
  <c r="N94" i="7"/>
  <c r="F95" i="7" s="1"/>
  <c r="R94" i="7"/>
  <c r="J95" i="7" s="1"/>
  <c r="O94" i="7"/>
  <c r="G95" i="7" s="1"/>
  <c r="P94" i="7"/>
  <c r="H95" i="7" s="1"/>
  <c r="Q82" i="5"/>
  <c r="I83" i="5" s="1"/>
  <c r="R82" i="5"/>
  <c r="J83" i="5" s="1"/>
  <c r="O82" i="5"/>
  <c r="G83" i="5" s="1"/>
  <c r="N82" i="5"/>
  <c r="F83" i="5" s="1"/>
  <c r="M82" i="5"/>
  <c r="E83" i="5" s="1"/>
  <c r="P82" i="5"/>
  <c r="H83" i="5" s="1"/>
  <c r="V91" i="1"/>
  <c r="I92" i="1" s="1"/>
  <c r="X91" i="1"/>
  <c r="K92" i="1" s="1"/>
  <c r="Z91" i="1"/>
  <c r="M92" i="1" s="1"/>
  <c r="S91" i="1"/>
  <c r="F92" i="1" s="1"/>
  <c r="AB91" i="1"/>
  <c r="O92" i="1" s="1"/>
  <c r="W91" i="1"/>
  <c r="J92" i="1" s="1"/>
  <c r="AA91" i="1"/>
  <c r="N92" i="1" s="1"/>
  <c r="T91" i="1"/>
  <c r="G92" i="1" s="1"/>
  <c r="AC91" i="1"/>
  <c r="P92" i="1" s="1"/>
  <c r="Y91" i="1"/>
  <c r="L92" i="1" s="1"/>
  <c r="U91" i="1"/>
  <c r="H92" i="1" s="1"/>
  <c r="P95" i="7" l="1"/>
  <c r="H96" i="7" s="1"/>
  <c r="R95" i="7"/>
  <c r="J96" i="7" s="1"/>
  <c r="Q95" i="7"/>
  <c r="I96" i="7" s="1"/>
  <c r="N95" i="7"/>
  <c r="F96" i="7" s="1"/>
  <c r="O95" i="7"/>
  <c r="G96" i="7" s="1"/>
  <c r="M95" i="7"/>
  <c r="E96" i="7" s="1"/>
  <c r="R83" i="5"/>
  <c r="J84" i="5" s="1"/>
  <c r="P83" i="5"/>
  <c r="H84" i="5" s="1"/>
  <c r="N83" i="5"/>
  <c r="F84" i="5" s="1"/>
  <c r="O83" i="5"/>
  <c r="G84" i="5" s="1"/>
  <c r="M83" i="5"/>
  <c r="E84" i="5" s="1"/>
  <c r="Q83" i="5"/>
  <c r="I84" i="5" s="1"/>
  <c r="Y92" i="1"/>
  <c r="L93" i="1" s="1"/>
  <c r="U92" i="1"/>
  <c r="H93" i="1" s="1"/>
  <c r="W92" i="1"/>
  <c r="J93" i="1" s="1"/>
  <c r="X92" i="1"/>
  <c r="K93" i="1" s="1"/>
  <c r="AC92" i="1"/>
  <c r="P93" i="1" s="1"/>
  <c r="AB92" i="1"/>
  <c r="O93" i="1" s="1"/>
  <c r="Z92" i="1"/>
  <c r="M93" i="1" s="1"/>
  <c r="T92" i="1"/>
  <c r="G93" i="1" s="1"/>
  <c r="S92" i="1"/>
  <c r="F93" i="1" s="1"/>
  <c r="V92" i="1"/>
  <c r="I93" i="1" s="1"/>
  <c r="AA92" i="1"/>
  <c r="N93" i="1" s="1"/>
  <c r="N96" i="7" l="1"/>
  <c r="F97" i="7" s="1"/>
  <c r="P96" i="7"/>
  <c r="H97" i="7" s="1"/>
  <c r="M96" i="7"/>
  <c r="E97" i="7" s="1"/>
  <c r="R96" i="7"/>
  <c r="J97" i="7" s="1"/>
  <c r="O96" i="7"/>
  <c r="G97" i="7" s="1"/>
  <c r="Q96" i="7"/>
  <c r="I97" i="7" s="1"/>
  <c r="P84" i="5"/>
  <c r="H85" i="5" s="1"/>
  <c r="O84" i="5"/>
  <c r="G85" i="5" s="1"/>
  <c r="Q84" i="5"/>
  <c r="I85" i="5" s="1"/>
  <c r="N84" i="5"/>
  <c r="F85" i="5" s="1"/>
  <c r="M84" i="5"/>
  <c r="E85" i="5" s="1"/>
  <c r="R84" i="5"/>
  <c r="J85" i="5" s="1"/>
  <c r="Z93" i="1"/>
  <c r="M94" i="1" s="1"/>
  <c r="T93" i="1"/>
  <c r="G94" i="1" s="1"/>
  <c r="X93" i="1"/>
  <c r="K94" i="1" s="1"/>
  <c r="AA93" i="1"/>
  <c r="N94" i="1" s="1"/>
  <c r="W93" i="1"/>
  <c r="J94" i="1" s="1"/>
  <c r="V93" i="1"/>
  <c r="I94" i="1" s="1"/>
  <c r="AB93" i="1"/>
  <c r="O94" i="1" s="1"/>
  <c r="U93" i="1"/>
  <c r="H94" i="1" s="1"/>
  <c r="S93" i="1"/>
  <c r="F94" i="1" s="1"/>
  <c r="AC93" i="1"/>
  <c r="P94" i="1" s="1"/>
  <c r="Y93" i="1"/>
  <c r="L94" i="1" s="1"/>
  <c r="R97" i="7" l="1"/>
  <c r="J98" i="7" s="1"/>
  <c r="M97" i="7"/>
  <c r="E98" i="7" s="1"/>
  <c r="Q97" i="7"/>
  <c r="I98" i="7" s="1"/>
  <c r="N97" i="7"/>
  <c r="F98" i="7" s="1"/>
  <c r="O97" i="7"/>
  <c r="G98" i="7" s="1"/>
  <c r="P97" i="7"/>
  <c r="H98" i="7" s="1"/>
  <c r="O85" i="5"/>
  <c r="G86" i="5" s="1"/>
  <c r="R85" i="5"/>
  <c r="J86" i="5" s="1"/>
  <c r="N85" i="5"/>
  <c r="F86" i="5" s="1"/>
  <c r="Q85" i="5"/>
  <c r="I86" i="5" s="1"/>
  <c r="M85" i="5"/>
  <c r="E86" i="5" s="1"/>
  <c r="P85" i="5"/>
  <c r="H86" i="5" s="1"/>
  <c r="W94" i="1"/>
  <c r="J95" i="1" s="1"/>
  <c r="Z94" i="1"/>
  <c r="M95" i="1" s="1"/>
  <c r="S94" i="1"/>
  <c r="F95" i="1" s="1"/>
  <c r="T94" i="1"/>
  <c r="G95" i="1" s="1"/>
  <c r="U94" i="1"/>
  <c r="H95" i="1" s="1"/>
  <c r="Y94" i="1"/>
  <c r="L95" i="1" s="1"/>
  <c r="AB94" i="1"/>
  <c r="O95" i="1" s="1"/>
  <c r="AC94" i="1"/>
  <c r="P95" i="1" s="1"/>
  <c r="V94" i="1"/>
  <c r="I95" i="1" s="1"/>
  <c r="AA94" i="1"/>
  <c r="N95" i="1" s="1"/>
  <c r="X94" i="1"/>
  <c r="K95" i="1" s="1"/>
  <c r="N98" i="7" l="1"/>
  <c r="F99" i="7" s="1"/>
  <c r="R98" i="7"/>
  <c r="J99" i="7" s="1"/>
  <c r="Q98" i="7"/>
  <c r="I99" i="7" s="1"/>
  <c r="P98" i="7"/>
  <c r="H99" i="7" s="1"/>
  <c r="O98" i="7"/>
  <c r="G99" i="7" s="1"/>
  <c r="M98" i="7"/>
  <c r="E99" i="7" s="1"/>
  <c r="R86" i="5"/>
  <c r="J87" i="5" s="1"/>
  <c r="P86" i="5"/>
  <c r="H87" i="5" s="1"/>
  <c r="Q86" i="5"/>
  <c r="I87" i="5" s="1"/>
  <c r="N86" i="5"/>
  <c r="F87" i="5" s="1"/>
  <c r="M86" i="5"/>
  <c r="E87" i="5" s="1"/>
  <c r="O86" i="5"/>
  <c r="G87" i="5" s="1"/>
  <c r="AB95" i="1"/>
  <c r="O96" i="1" s="1"/>
  <c r="T95" i="1"/>
  <c r="G96" i="1" s="1"/>
  <c r="X95" i="1"/>
  <c r="K96" i="1" s="1"/>
  <c r="AC95" i="1"/>
  <c r="P96" i="1" s="1"/>
  <c r="AA95" i="1"/>
  <c r="N96" i="1" s="1"/>
  <c r="S95" i="1"/>
  <c r="F96" i="1" s="1"/>
  <c r="W95" i="1"/>
  <c r="J96" i="1" s="1"/>
  <c r="Z95" i="1"/>
  <c r="M96" i="1" s="1"/>
  <c r="V95" i="1"/>
  <c r="I96" i="1" s="1"/>
  <c r="U95" i="1"/>
  <c r="H96" i="1" s="1"/>
  <c r="Y95" i="1"/>
  <c r="L96" i="1" s="1"/>
  <c r="N99" i="7" l="1"/>
  <c r="F100" i="7" s="1"/>
  <c r="P99" i="7"/>
  <c r="H100" i="7" s="1"/>
  <c r="M99" i="7"/>
  <c r="E100" i="7" s="1"/>
  <c r="Q99" i="7"/>
  <c r="I100" i="7" s="1"/>
  <c r="O99" i="7"/>
  <c r="G100" i="7" s="1"/>
  <c r="R99" i="7"/>
  <c r="J100" i="7" s="1"/>
  <c r="O87" i="5"/>
  <c r="G88" i="5" s="1"/>
  <c r="N87" i="5"/>
  <c r="F88" i="5" s="1"/>
  <c r="P87" i="5"/>
  <c r="H88" i="5" s="1"/>
  <c r="Q87" i="5"/>
  <c r="I88" i="5" s="1"/>
  <c r="M87" i="5"/>
  <c r="E88" i="5" s="1"/>
  <c r="R87" i="5"/>
  <c r="J88" i="5" s="1"/>
  <c r="V96" i="1"/>
  <c r="I97" i="1" s="1"/>
  <c r="Z96" i="1"/>
  <c r="M97" i="1" s="1"/>
  <c r="Y96" i="1"/>
  <c r="L97" i="1" s="1"/>
  <c r="AA96" i="1"/>
  <c r="N97" i="1" s="1"/>
  <c r="AB96" i="1"/>
  <c r="O97" i="1" s="1"/>
  <c r="AC96" i="1"/>
  <c r="P97" i="1" s="1"/>
  <c r="T96" i="1"/>
  <c r="G97" i="1" s="1"/>
  <c r="X96" i="1"/>
  <c r="K97" i="1" s="1"/>
  <c r="U96" i="1"/>
  <c r="H97" i="1" s="1"/>
  <c r="S96" i="1"/>
  <c r="F97" i="1" s="1"/>
  <c r="W96" i="1"/>
  <c r="J97" i="1" s="1"/>
  <c r="M100" i="7" l="1"/>
  <c r="E101" i="7" s="1"/>
  <c r="Q100" i="7"/>
  <c r="I101" i="7" s="1"/>
  <c r="P100" i="7"/>
  <c r="H101" i="7" s="1"/>
  <c r="R100" i="7"/>
  <c r="J101" i="7" s="1"/>
  <c r="O100" i="7"/>
  <c r="G101" i="7" s="1"/>
  <c r="N100" i="7"/>
  <c r="F101" i="7" s="1"/>
  <c r="R88" i="5"/>
  <c r="J89" i="5" s="1"/>
  <c r="O88" i="5"/>
  <c r="G89" i="5" s="1"/>
  <c r="Q88" i="5"/>
  <c r="I89" i="5" s="1"/>
  <c r="P88" i="5"/>
  <c r="H89" i="5" s="1"/>
  <c r="M88" i="5"/>
  <c r="E89" i="5" s="1"/>
  <c r="N88" i="5"/>
  <c r="F89" i="5" s="1"/>
  <c r="V97" i="1"/>
  <c r="I98" i="1" s="1"/>
  <c r="W97" i="1"/>
  <c r="J98" i="1" s="1"/>
  <c r="U97" i="1"/>
  <c r="H98" i="1" s="1"/>
  <c r="AB97" i="1"/>
  <c r="O98" i="1" s="1"/>
  <c r="Z97" i="1"/>
  <c r="M98" i="1" s="1"/>
  <c r="X97" i="1"/>
  <c r="K98" i="1" s="1"/>
  <c r="AA97" i="1"/>
  <c r="N98" i="1" s="1"/>
  <c r="T97" i="1"/>
  <c r="G98" i="1" s="1"/>
  <c r="Y97" i="1"/>
  <c r="L98" i="1" s="1"/>
  <c r="S97" i="1"/>
  <c r="F98" i="1" s="1"/>
  <c r="AC97" i="1"/>
  <c r="P98" i="1" s="1"/>
  <c r="N101" i="7" l="1"/>
  <c r="F102" i="7" s="1"/>
  <c r="R101" i="7"/>
  <c r="J102" i="7" s="1"/>
  <c r="M101" i="7"/>
  <c r="E102" i="7" s="1"/>
  <c r="P101" i="7"/>
  <c r="H102" i="7" s="1"/>
  <c r="O101" i="7"/>
  <c r="G102" i="7" s="1"/>
  <c r="Q101" i="7"/>
  <c r="I102" i="7" s="1"/>
  <c r="R89" i="5"/>
  <c r="J90" i="5" s="1"/>
  <c r="P89" i="5"/>
  <c r="H90" i="5" s="1"/>
  <c r="Q89" i="5"/>
  <c r="I90" i="5" s="1"/>
  <c r="N89" i="5"/>
  <c r="F90" i="5" s="1"/>
  <c r="M89" i="5"/>
  <c r="E90" i="5" s="1"/>
  <c r="O89" i="5"/>
  <c r="G90" i="5" s="1"/>
  <c r="Y98" i="1"/>
  <c r="L99" i="1" s="1"/>
  <c r="V98" i="1"/>
  <c r="I99" i="1" s="1"/>
  <c r="Z98" i="1"/>
  <c r="M99" i="1" s="1"/>
  <c r="T98" i="1"/>
  <c r="G99" i="1" s="1"/>
  <c r="AB98" i="1"/>
  <c r="O99" i="1" s="1"/>
  <c r="AC98" i="1"/>
  <c r="P99" i="1" s="1"/>
  <c r="AA98" i="1"/>
  <c r="N99" i="1" s="1"/>
  <c r="U98" i="1"/>
  <c r="H99" i="1" s="1"/>
  <c r="S98" i="1"/>
  <c r="F99" i="1" s="1"/>
  <c r="X98" i="1"/>
  <c r="K99" i="1" s="1"/>
  <c r="W98" i="1"/>
  <c r="J99" i="1" s="1"/>
  <c r="Q102" i="7" l="1"/>
  <c r="I103" i="7" s="1"/>
  <c r="N102" i="7"/>
  <c r="F103" i="7" s="1"/>
  <c r="P102" i="7"/>
  <c r="H103" i="7" s="1"/>
  <c r="M102" i="7"/>
  <c r="E103" i="7" s="1"/>
  <c r="O102" i="7"/>
  <c r="G103" i="7" s="1"/>
  <c r="R102" i="7"/>
  <c r="J103" i="7" s="1"/>
  <c r="P90" i="5"/>
  <c r="H91" i="5" s="1"/>
  <c r="Z99" i="1"/>
  <c r="M100" i="1" s="1"/>
  <c r="T99" i="1"/>
  <c r="G100" i="1" s="1"/>
  <c r="W99" i="1"/>
  <c r="J100" i="1" s="1"/>
  <c r="U99" i="1"/>
  <c r="H100" i="1" s="1"/>
  <c r="Y99" i="1"/>
  <c r="L100" i="1" s="1"/>
  <c r="AA99" i="1"/>
  <c r="N100" i="1" s="1"/>
  <c r="X99" i="1"/>
  <c r="K100" i="1" s="1"/>
  <c r="V99" i="1"/>
  <c r="I100" i="1" s="1"/>
  <c r="S99" i="1"/>
  <c r="F100" i="1" s="1"/>
  <c r="AB99" i="1"/>
  <c r="O100" i="1" s="1"/>
  <c r="AC99" i="1"/>
  <c r="P100" i="1" s="1"/>
  <c r="R103" i="7" l="1"/>
  <c r="J104" i="7" s="1"/>
  <c r="Q103" i="7"/>
  <c r="I104" i="7" s="1"/>
  <c r="M103" i="7"/>
  <c r="E104" i="7" s="1"/>
  <c r="P103" i="7"/>
  <c r="H104" i="7" s="1"/>
  <c r="O103" i="7"/>
  <c r="G104" i="7" s="1"/>
  <c r="N103" i="7"/>
  <c r="F104" i="7" s="1"/>
  <c r="Q90" i="5"/>
  <c r="I91" i="5" s="1"/>
  <c r="M90" i="5"/>
  <c r="E91" i="5" s="1"/>
  <c r="N90" i="5"/>
  <c r="F91" i="5" s="1"/>
  <c r="R90" i="5"/>
  <c r="J91" i="5" s="1"/>
  <c r="O90" i="5"/>
  <c r="G91" i="5" s="1"/>
  <c r="Z100" i="1"/>
  <c r="M101" i="1" s="1"/>
  <c r="Y100" i="1"/>
  <c r="L101" i="1" s="1"/>
  <c r="AC100" i="1"/>
  <c r="P101" i="1" s="1"/>
  <c r="S100" i="1"/>
  <c r="F101" i="1" s="1"/>
  <c r="V100" i="1"/>
  <c r="I101" i="1" s="1"/>
  <c r="U100" i="1"/>
  <c r="H101" i="1" s="1"/>
  <c r="T100" i="1"/>
  <c r="G101" i="1" s="1"/>
  <c r="W100" i="1"/>
  <c r="J101" i="1" s="1"/>
  <c r="AB100" i="1"/>
  <c r="O101" i="1" s="1"/>
  <c r="AA100" i="1"/>
  <c r="N101" i="1" s="1"/>
  <c r="X100" i="1"/>
  <c r="K101" i="1" s="1"/>
  <c r="N104" i="7" l="1"/>
  <c r="F105" i="7" s="1"/>
  <c r="R104" i="7"/>
  <c r="J105" i="7" s="1"/>
  <c r="P104" i="7"/>
  <c r="H105" i="7" s="1"/>
  <c r="M104" i="7"/>
  <c r="E105" i="7" s="1"/>
  <c r="O104" i="7"/>
  <c r="G105" i="7" s="1"/>
  <c r="Q104" i="7"/>
  <c r="I105" i="7" s="1"/>
  <c r="O91" i="5"/>
  <c r="G92" i="5" s="1"/>
  <c r="N91" i="5"/>
  <c r="F92" i="5" s="1"/>
  <c r="M91" i="5"/>
  <c r="E92" i="5" s="1"/>
  <c r="Q91" i="5"/>
  <c r="I92" i="5" s="1"/>
  <c r="R91" i="5"/>
  <c r="J92" i="5" s="1"/>
  <c r="P91" i="5"/>
  <c r="H92" i="5" s="1"/>
  <c r="Y101" i="1"/>
  <c r="L102" i="1" s="1"/>
  <c r="AA101" i="1"/>
  <c r="N102" i="1" s="1"/>
  <c r="U101" i="1"/>
  <c r="H102" i="1" s="1"/>
  <c r="AB101" i="1"/>
  <c r="O102" i="1" s="1"/>
  <c r="V101" i="1"/>
  <c r="I102" i="1" s="1"/>
  <c r="W101" i="1"/>
  <c r="J102" i="1" s="1"/>
  <c r="S101" i="1"/>
  <c r="F102" i="1" s="1"/>
  <c r="X101" i="1"/>
  <c r="K102" i="1" s="1"/>
  <c r="T101" i="1"/>
  <c r="G102" i="1" s="1"/>
  <c r="AC101" i="1"/>
  <c r="P102" i="1" s="1"/>
  <c r="Z101" i="1"/>
  <c r="M102" i="1" s="1"/>
  <c r="Q105" i="7" l="1"/>
  <c r="I106" i="7" s="1"/>
  <c r="M105" i="7"/>
  <c r="E106" i="7" s="1"/>
  <c r="N105" i="7"/>
  <c r="F106" i="7" s="1"/>
  <c r="P105" i="7"/>
  <c r="H106" i="7" s="1"/>
  <c r="O105" i="7"/>
  <c r="G106" i="7" s="1"/>
  <c r="R105" i="7"/>
  <c r="J106" i="7" s="1"/>
  <c r="P92" i="5"/>
  <c r="H93" i="5" s="1"/>
  <c r="O92" i="5"/>
  <c r="G93" i="5" s="1"/>
  <c r="R92" i="5"/>
  <c r="J93" i="5" s="1"/>
  <c r="Q92" i="5"/>
  <c r="I93" i="5" s="1"/>
  <c r="M92" i="5"/>
  <c r="E93" i="5" s="1"/>
  <c r="N92" i="5"/>
  <c r="F93" i="5" s="1"/>
  <c r="AA102" i="1"/>
  <c r="N103" i="1" s="1"/>
  <c r="Z102" i="1"/>
  <c r="M103" i="1" s="1"/>
  <c r="S102" i="1"/>
  <c r="F103" i="1" s="1"/>
  <c r="U102" i="1"/>
  <c r="H103" i="1" s="1"/>
  <c r="AC102" i="1"/>
  <c r="P103" i="1" s="1"/>
  <c r="W102" i="1"/>
  <c r="J103" i="1" s="1"/>
  <c r="T102" i="1"/>
  <c r="G103" i="1" s="1"/>
  <c r="V102" i="1"/>
  <c r="I103" i="1" s="1"/>
  <c r="Y102" i="1"/>
  <c r="L103" i="1" s="1"/>
  <c r="X102" i="1"/>
  <c r="K103" i="1" s="1"/>
  <c r="AB102" i="1"/>
  <c r="O103" i="1" s="1"/>
  <c r="R106" i="7" l="1"/>
  <c r="J107" i="7" s="1"/>
  <c r="P106" i="7"/>
  <c r="H107" i="7" s="1"/>
  <c r="Q106" i="7"/>
  <c r="I107" i="7" s="1"/>
  <c r="N106" i="7"/>
  <c r="F107" i="7" s="1"/>
  <c r="O106" i="7"/>
  <c r="G107" i="7" s="1"/>
  <c r="M106" i="7"/>
  <c r="E107" i="7" s="1"/>
  <c r="Q93" i="5"/>
  <c r="I94" i="5" s="1"/>
  <c r="M93" i="5"/>
  <c r="E94" i="5" s="1"/>
  <c r="R93" i="5"/>
  <c r="J94" i="5" s="1"/>
  <c r="N93" i="5"/>
  <c r="F94" i="5" s="1"/>
  <c r="P93" i="5"/>
  <c r="H94" i="5" s="1"/>
  <c r="O93" i="5"/>
  <c r="G94" i="5" s="1"/>
  <c r="T103" i="1"/>
  <c r="G104" i="1" s="1"/>
  <c r="U103" i="1"/>
  <c r="H104" i="1" s="1"/>
  <c r="AA103" i="1"/>
  <c r="N104" i="1" s="1"/>
  <c r="V103" i="1"/>
  <c r="I104" i="1" s="1"/>
  <c r="AB103" i="1"/>
  <c r="O104" i="1" s="1"/>
  <c r="S103" i="1"/>
  <c r="F104" i="1" s="1"/>
  <c r="X103" i="1"/>
  <c r="K104" i="1" s="1"/>
  <c r="W103" i="1"/>
  <c r="J104" i="1" s="1"/>
  <c r="Y103" i="1"/>
  <c r="L104" i="1" s="1"/>
  <c r="AC103" i="1"/>
  <c r="P104" i="1" s="1"/>
  <c r="Z103" i="1"/>
  <c r="M104" i="1" s="1"/>
  <c r="M107" i="7" l="1"/>
  <c r="E108" i="7" s="1"/>
  <c r="N107" i="7"/>
  <c r="F108" i="7" s="1"/>
  <c r="P107" i="7"/>
  <c r="H108" i="7" s="1"/>
  <c r="R107" i="7"/>
  <c r="J108" i="7" s="1"/>
  <c r="O107" i="7"/>
  <c r="G108" i="7" s="1"/>
  <c r="M108" i="7" s="1"/>
  <c r="E109" i="7" s="1"/>
  <c r="Q107" i="7"/>
  <c r="I108" i="7" s="1"/>
  <c r="Q94" i="5"/>
  <c r="W104" i="1"/>
  <c r="J105" i="1" s="1"/>
  <c r="Z104" i="1"/>
  <c r="M105" i="1" s="1"/>
  <c r="Y104" i="1"/>
  <c r="L105" i="1" s="1"/>
  <c r="T104" i="1"/>
  <c r="G105" i="1" s="1"/>
  <c r="V104" i="1"/>
  <c r="I105" i="1" s="1"/>
  <c r="U104" i="1"/>
  <c r="H105" i="1" s="1"/>
  <c r="X104" i="1"/>
  <c r="K105" i="1" s="1"/>
  <c r="AC104" i="1"/>
  <c r="P105" i="1" s="1"/>
  <c r="S104" i="1"/>
  <c r="F105" i="1" s="1"/>
  <c r="AB104" i="1"/>
  <c r="O105" i="1" s="1"/>
  <c r="AA104" i="1"/>
  <c r="N105" i="1" s="1"/>
  <c r="R108" i="7" l="1"/>
  <c r="J109" i="7" s="1"/>
  <c r="P108" i="7"/>
  <c r="H109" i="7" s="1"/>
  <c r="Q108" i="7"/>
  <c r="I109" i="7" s="1"/>
  <c r="O108" i="7"/>
  <c r="G109" i="7" s="1"/>
  <c r="N108" i="7"/>
  <c r="F109" i="7" s="1"/>
  <c r="R94" i="5"/>
  <c r="P94" i="5"/>
  <c r="N94" i="5"/>
  <c r="M94" i="5"/>
  <c r="O94" i="5"/>
  <c r="X105" i="1"/>
  <c r="K106" i="1" s="1"/>
  <c r="AB105" i="1"/>
  <c r="O106" i="1" s="1"/>
  <c r="T105" i="1"/>
  <c r="G106" i="1" s="1"/>
  <c r="AA105" i="1"/>
  <c r="N106" i="1" s="1"/>
  <c r="AC105" i="1"/>
  <c r="P106" i="1" s="1"/>
  <c r="W105" i="1"/>
  <c r="J106" i="1" s="1"/>
  <c r="Y105" i="1"/>
  <c r="L106" i="1" s="1"/>
  <c r="U105" i="1"/>
  <c r="H106" i="1" s="1"/>
  <c r="Z105" i="1"/>
  <c r="M106" i="1" s="1"/>
  <c r="S105" i="1"/>
  <c r="F106" i="1" s="1"/>
  <c r="V105" i="1"/>
  <c r="I106" i="1" s="1"/>
  <c r="Q109" i="7" l="1"/>
  <c r="I110" i="7" s="1"/>
  <c r="N109" i="7"/>
  <c r="F110" i="7" s="1"/>
  <c r="R109" i="7"/>
  <c r="J110" i="7" s="1"/>
  <c r="P109" i="7"/>
  <c r="H110" i="7" s="1"/>
  <c r="O109" i="7"/>
  <c r="G110" i="7" s="1"/>
  <c r="M109" i="7"/>
  <c r="E110" i="7" s="1"/>
  <c r="W106" i="1"/>
  <c r="J107" i="1" s="1"/>
  <c r="Z106" i="1"/>
  <c r="M107" i="1" s="1"/>
  <c r="AB106" i="1"/>
  <c r="O107" i="1" s="1"/>
  <c r="S106" i="1"/>
  <c r="F107" i="1" s="1"/>
  <c r="X106" i="1"/>
  <c r="K107" i="1" s="1"/>
  <c r="AC106" i="1"/>
  <c r="P107" i="1" s="1"/>
  <c r="U106" i="1"/>
  <c r="H107" i="1" s="1"/>
  <c r="AA106" i="1"/>
  <c r="N107" i="1" s="1"/>
  <c r="V106" i="1"/>
  <c r="I107" i="1" s="1"/>
  <c r="Y106" i="1"/>
  <c r="L107" i="1" s="1"/>
  <c r="T106" i="1"/>
  <c r="G107" i="1" s="1"/>
  <c r="M110" i="7" l="1"/>
  <c r="E111" i="7" s="1"/>
  <c r="Q110" i="7"/>
  <c r="I111" i="7" s="1"/>
  <c r="R110" i="7"/>
  <c r="J111" i="7" s="1"/>
  <c r="P110" i="7"/>
  <c r="H111" i="7" s="1"/>
  <c r="O110" i="7"/>
  <c r="G111" i="7" s="1"/>
  <c r="N110" i="7"/>
  <c r="F111" i="7" s="1"/>
  <c r="X107" i="1"/>
  <c r="K108" i="1" s="1"/>
  <c r="Z107" i="1"/>
  <c r="M108" i="1" s="1"/>
  <c r="T107" i="1"/>
  <c r="G108" i="1" s="1"/>
  <c r="V107" i="1"/>
  <c r="I108" i="1" s="1"/>
  <c r="AA107" i="1"/>
  <c r="N108" i="1" s="1"/>
  <c r="S107" i="1"/>
  <c r="F108" i="1" s="1"/>
  <c r="W107" i="1"/>
  <c r="J108" i="1" s="1"/>
  <c r="AB107" i="1"/>
  <c r="O108" i="1" s="1"/>
  <c r="Y107" i="1"/>
  <c r="L108" i="1" s="1"/>
  <c r="AC107" i="1"/>
  <c r="P108" i="1" s="1"/>
  <c r="U107" i="1"/>
  <c r="H108" i="1" s="1"/>
  <c r="N111" i="7" l="1"/>
  <c r="F112" i="7" s="1"/>
  <c r="M111" i="7"/>
  <c r="E112" i="7" s="1"/>
  <c r="R111" i="7"/>
  <c r="J112" i="7" s="1"/>
  <c r="P111" i="7"/>
  <c r="H112" i="7" s="1"/>
  <c r="O111" i="7"/>
  <c r="G112" i="7" s="1"/>
  <c r="Q111" i="7"/>
  <c r="I112" i="7" s="1"/>
  <c r="V108" i="1"/>
  <c r="I109" i="1" s="1"/>
  <c r="T108" i="1"/>
  <c r="G109" i="1" s="1"/>
  <c r="U108" i="1"/>
  <c r="H109" i="1" s="1"/>
  <c r="AB108" i="1"/>
  <c r="O109" i="1" s="1"/>
  <c r="X108" i="1"/>
  <c r="K109" i="1" s="1"/>
  <c r="W108" i="1"/>
  <c r="J109" i="1" s="1"/>
  <c r="AC108" i="1"/>
  <c r="P109" i="1" s="1"/>
  <c r="S108" i="1"/>
  <c r="F109" i="1" s="1"/>
  <c r="Y108" i="1"/>
  <c r="L109" i="1" s="1"/>
  <c r="AA108" i="1"/>
  <c r="N109" i="1" s="1"/>
  <c r="Z108" i="1"/>
  <c r="M109" i="1" s="1"/>
  <c r="Q112" i="7" l="1"/>
  <c r="I113" i="7" s="1"/>
  <c r="N112" i="7"/>
  <c r="F113" i="7" s="1"/>
  <c r="P112" i="7"/>
  <c r="H113" i="7" s="1"/>
  <c r="R112" i="7"/>
  <c r="J113" i="7" s="1"/>
  <c r="O112" i="7"/>
  <c r="G113" i="7" s="1"/>
  <c r="M112" i="7"/>
  <c r="E113" i="7" s="1"/>
  <c r="U109" i="1"/>
  <c r="H110" i="1" s="1"/>
  <c r="W109" i="1"/>
  <c r="J110" i="1" s="1"/>
  <c r="T109" i="1"/>
  <c r="G110" i="1" s="1"/>
  <c r="S109" i="1"/>
  <c r="F110" i="1" s="1"/>
  <c r="V109" i="1"/>
  <c r="I110" i="1" s="1"/>
  <c r="AC109" i="1"/>
  <c r="P110" i="1" s="1"/>
  <c r="AA109" i="1"/>
  <c r="N110" i="1" s="1"/>
  <c r="Z109" i="1"/>
  <c r="M110" i="1" s="1"/>
  <c r="Y109" i="1"/>
  <c r="L110" i="1" s="1"/>
  <c r="X109" i="1"/>
  <c r="K110" i="1" s="1"/>
  <c r="AB109" i="1"/>
  <c r="O110" i="1" s="1"/>
  <c r="M113" i="7" l="1"/>
  <c r="E114" i="7" s="1"/>
  <c r="R113" i="7"/>
  <c r="J114" i="7" s="1"/>
  <c r="Q113" i="7"/>
  <c r="I114" i="7" s="1"/>
  <c r="P113" i="7"/>
  <c r="H114" i="7" s="1"/>
  <c r="O113" i="7"/>
  <c r="G114" i="7" s="1"/>
  <c r="N113" i="7"/>
  <c r="F114" i="7" s="1"/>
  <c r="AB110" i="1"/>
  <c r="O111" i="1" s="1"/>
  <c r="S110" i="1"/>
  <c r="F111" i="1" s="1"/>
  <c r="Z110" i="1"/>
  <c r="M111" i="1" s="1"/>
  <c r="AA110" i="1"/>
  <c r="N111" i="1" s="1"/>
  <c r="T110" i="1"/>
  <c r="G111" i="1" s="1"/>
  <c r="X110" i="1"/>
  <c r="K111" i="1" s="1"/>
  <c r="AC110" i="1"/>
  <c r="P111" i="1" s="1"/>
  <c r="W110" i="1"/>
  <c r="J111" i="1" s="1"/>
  <c r="Y110" i="1"/>
  <c r="L111" i="1" s="1"/>
  <c r="V110" i="1"/>
  <c r="I111" i="1" s="1"/>
  <c r="U110" i="1"/>
  <c r="H111" i="1" s="1"/>
  <c r="N114" i="7" l="1"/>
  <c r="F115" i="7" s="1"/>
  <c r="P114" i="7"/>
  <c r="H115" i="7" s="1"/>
  <c r="M114" i="7"/>
  <c r="E115" i="7" s="1"/>
  <c r="Q114" i="7"/>
  <c r="I115" i="7" s="1"/>
  <c r="O114" i="7"/>
  <c r="G115" i="7" s="1"/>
  <c r="R114" i="7"/>
  <c r="J115" i="7" s="1"/>
  <c r="T111" i="1"/>
  <c r="G112" i="1" s="1"/>
  <c r="W111" i="1"/>
  <c r="J112" i="1" s="1"/>
  <c r="AB111" i="1"/>
  <c r="O112" i="1" s="1"/>
  <c r="Y111" i="1"/>
  <c r="L112" i="1" s="1"/>
  <c r="U111" i="1"/>
  <c r="H112" i="1" s="1"/>
  <c r="AA111" i="1"/>
  <c r="N112" i="1" s="1"/>
  <c r="S111" i="1"/>
  <c r="F112" i="1" s="1"/>
  <c r="Z111" i="1"/>
  <c r="M112" i="1" s="1"/>
  <c r="V111" i="1"/>
  <c r="I112" i="1" s="1"/>
  <c r="X111" i="1"/>
  <c r="K112" i="1" s="1"/>
  <c r="AC111" i="1"/>
  <c r="P112" i="1" s="1"/>
  <c r="R115" i="7" l="1"/>
  <c r="J116" i="7" s="1"/>
  <c r="Q115" i="7"/>
  <c r="I116" i="7" s="1"/>
  <c r="N115" i="7"/>
  <c r="F116" i="7" s="1"/>
  <c r="M115" i="7"/>
  <c r="E116" i="7" s="1"/>
  <c r="O115" i="7"/>
  <c r="G116" i="7" s="1"/>
  <c r="P115" i="7"/>
  <c r="H116" i="7" s="1"/>
  <c r="AB112" i="1"/>
  <c r="W112" i="1"/>
  <c r="AC112" i="1"/>
  <c r="S112" i="1"/>
  <c r="X112" i="1"/>
  <c r="AA112" i="1"/>
  <c r="V112" i="1"/>
  <c r="U112" i="1"/>
  <c r="Z112" i="1"/>
  <c r="Y112" i="1"/>
  <c r="T112" i="1"/>
  <c r="R116" i="7" l="1"/>
  <c r="J117" i="7" s="1"/>
  <c r="M116" i="7"/>
  <c r="E117" i="7" s="1"/>
  <c r="P116" i="7"/>
  <c r="H117" i="7" s="1"/>
  <c r="Q116" i="7"/>
  <c r="I117" i="7" s="1"/>
  <c r="O116" i="7"/>
  <c r="G117" i="7" s="1"/>
  <c r="N116" i="7"/>
  <c r="F117" i="7" s="1"/>
  <c r="Q117" i="7" l="1"/>
  <c r="I118" i="7" s="1"/>
  <c r="P117" i="7"/>
  <c r="H118" i="7" s="1"/>
  <c r="N117" i="7"/>
  <c r="F118" i="7" s="1"/>
  <c r="R117" i="7"/>
  <c r="J118" i="7" s="1"/>
  <c r="O117" i="7"/>
  <c r="G118" i="7" s="1"/>
  <c r="M117" i="7"/>
  <c r="E118" i="7" s="1"/>
  <c r="R118" i="7" l="1"/>
  <c r="J119" i="7" s="1"/>
  <c r="M118" i="7"/>
  <c r="E119" i="7" s="1"/>
  <c r="Q118" i="7"/>
  <c r="I119" i="7" s="1"/>
  <c r="N118" i="7"/>
  <c r="F119" i="7" s="1"/>
  <c r="O118" i="7"/>
  <c r="G119" i="7" s="1"/>
  <c r="P118" i="7"/>
  <c r="H119" i="7" s="1"/>
  <c r="P119" i="7" l="1"/>
  <c r="H120" i="7" s="1"/>
  <c r="N119" i="7"/>
  <c r="F120" i="7" s="1"/>
  <c r="R119" i="7"/>
  <c r="J120" i="7" s="1"/>
  <c r="Q119" i="7"/>
  <c r="I120" i="7" s="1"/>
  <c r="O119" i="7"/>
  <c r="G120" i="7" s="1"/>
  <c r="M119" i="7"/>
  <c r="E120" i="7" s="1"/>
  <c r="M120" i="7" l="1"/>
  <c r="E121" i="7" s="1"/>
  <c r="P120" i="7"/>
  <c r="H121" i="7" s="1"/>
  <c r="Q120" i="7"/>
  <c r="I121" i="7" s="1"/>
  <c r="R120" i="7"/>
  <c r="J121" i="7" s="1"/>
  <c r="O120" i="7"/>
  <c r="G121" i="7" s="1"/>
  <c r="N120" i="7"/>
  <c r="F121" i="7" s="1"/>
  <c r="N121" i="7" l="1"/>
  <c r="F122" i="7" s="1"/>
  <c r="M121" i="7"/>
  <c r="E122" i="7" s="1"/>
  <c r="R121" i="7"/>
  <c r="J122" i="7" s="1"/>
  <c r="Q121" i="7"/>
  <c r="I122" i="7" s="1"/>
  <c r="O121" i="7"/>
  <c r="G122" i="7" s="1"/>
  <c r="P121" i="7"/>
  <c r="H122" i="7" s="1"/>
  <c r="N122" i="7" l="1"/>
  <c r="F123" i="7" s="1"/>
  <c r="P122" i="7"/>
  <c r="H123" i="7" s="1"/>
  <c r="Q122" i="7"/>
  <c r="I123" i="7" s="1"/>
  <c r="R122" i="7"/>
  <c r="J123" i="7" s="1"/>
  <c r="O122" i="7"/>
  <c r="G123" i="7" s="1"/>
  <c r="M122" i="7"/>
  <c r="E123" i="7" s="1"/>
  <c r="P123" i="7" l="1"/>
  <c r="H124" i="7" s="1"/>
  <c r="M123" i="7"/>
  <c r="E124" i="7" s="1"/>
  <c r="R123" i="7"/>
  <c r="J124" i="7" s="1"/>
  <c r="Q123" i="7"/>
  <c r="I124" i="7" s="1"/>
  <c r="O123" i="7"/>
  <c r="G124" i="7" s="1"/>
  <c r="N123" i="7"/>
  <c r="F124" i="7" s="1"/>
  <c r="N124" i="7" l="1"/>
  <c r="F125" i="7" s="1"/>
  <c r="M124" i="7"/>
  <c r="E125" i="7" s="1"/>
  <c r="R124" i="7"/>
  <c r="J125" i="7" s="1"/>
  <c r="Q124" i="7"/>
  <c r="I125" i="7" s="1"/>
  <c r="O124" i="7"/>
  <c r="G125" i="7" s="1"/>
  <c r="P124" i="7"/>
  <c r="H125" i="7" s="1"/>
  <c r="P125" i="7" l="1"/>
  <c r="H126" i="7" s="1"/>
  <c r="N125" i="7"/>
  <c r="F126" i="7" s="1"/>
  <c r="R125" i="7"/>
  <c r="J126" i="7" s="1"/>
  <c r="Q125" i="7"/>
  <c r="I126" i="7" s="1"/>
  <c r="O125" i="7"/>
  <c r="G126" i="7" s="1"/>
  <c r="M125" i="7"/>
  <c r="E126" i="7" s="1"/>
  <c r="M126" i="7" l="1"/>
  <c r="E127" i="7" s="1"/>
  <c r="Q126" i="7"/>
  <c r="I127" i="7" s="1"/>
  <c r="P126" i="7"/>
  <c r="H127" i="7" s="1"/>
  <c r="R126" i="7"/>
  <c r="J127" i="7" s="1"/>
  <c r="O126" i="7"/>
  <c r="G127" i="7" s="1"/>
  <c r="N126" i="7"/>
  <c r="F127" i="7" s="1"/>
  <c r="M127" i="7" l="1"/>
  <c r="E128" i="7" s="1"/>
  <c r="R127" i="7"/>
  <c r="J128" i="7" s="1"/>
  <c r="N127" i="7"/>
  <c r="F128" i="7" s="1"/>
  <c r="P127" i="7"/>
  <c r="H128" i="7" s="1"/>
  <c r="O127" i="7"/>
  <c r="G128" i="7" s="1"/>
  <c r="Q127" i="7"/>
  <c r="I128" i="7" s="1"/>
  <c r="N128" i="7" l="1"/>
  <c r="F129" i="7" s="1"/>
  <c r="P128" i="7"/>
  <c r="H129" i="7" s="1"/>
  <c r="R128" i="7"/>
  <c r="J129" i="7" s="1"/>
  <c r="Q128" i="7"/>
  <c r="I129" i="7" s="1"/>
  <c r="O128" i="7"/>
  <c r="G129" i="7" s="1"/>
  <c r="M128" i="7"/>
  <c r="E129" i="7" s="1"/>
  <c r="Q129" i="7" l="1"/>
  <c r="I130" i="7" s="1"/>
  <c r="R129" i="7"/>
  <c r="J130" i="7" s="1"/>
  <c r="M129" i="7"/>
  <c r="E130" i="7" s="1"/>
  <c r="N129" i="7"/>
  <c r="F130" i="7" s="1"/>
  <c r="O129" i="7"/>
  <c r="G130" i="7" s="1"/>
  <c r="P129" i="7"/>
  <c r="H130" i="7" s="1"/>
  <c r="Q130" i="7" l="1"/>
  <c r="I131" i="7" s="1"/>
  <c r="O130" i="7"/>
  <c r="G131" i="7" s="1"/>
  <c r="N130" i="7"/>
  <c r="F131" i="7" s="1"/>
  <c r="P130" i="7"/>
  <c r="H131" i="7" s="1"/>
  <c r="M130" i="7"/>
  <c r="E131" i="7" s="1"/>
  <c r="R130" i="7"/>
  <c r="J131" i="7" s="1"/>
  <c r="M131" i="7" l="1"/>
  <c r="E132" i="7" s="1"/>
  <c r="P131" i="7"/>
  <c r="H132" i="7" s="1"/>
  <c r="R131" i="7"/>
  <c r="J132" i="7" s="1"/>
  <c r="Q131" i="7"/>
  <c r="I132" i="7" s="1"/>
  <c r="O131" i="7"/>
  <c r="G132" i="7" s="1"/>
  <c r="N131" i="7"/>
  <c r="F132" i="7" s="1"/>
  <c r="N132" i="7" l="1"/>
  <c r="F133" i="7" s="1"/>
  <c r="M132" i="7"/>
  <c r="E133" i="7" s="1"/>
  <c r="Q132" i="7"/>
  <c r="I133" i="7" s="1"/>
  <c r="R132" i="7"/>
  <c r="J133" i="7" s="1"/>
  <c r="O132" i="7"/>
  <c r="G133" i="7" s="1"/>
  <c r="P132" i="7"/>
  <c r="H133" i="7" s="1"/>
  <c r="P133" i="7" l="1"/>
  <c r="H134" i="7" s="1"/>
  <c r="N133" i="7"/>
  <c r="F134" i="7" s="1"/>
  <c r="R133" i="7"/>
  <c r="J134" i="7" s="1"/>
  <c r="Q133" i="7"/>
  <c r="I134" i="7" s="1"/>
  <c r="O133" i="7"/>
  <c r="G134" i="7" s="1"/>
  <c r="M133" i="7"/>
  <c r="E134" i="7" s="1"/>
  <c r="M134" i="7" l="1"/>
  <c r="E135" i="7" s="1"/>
  <c r="O134" i="7"/>
  <c r="G135" i="7" s="1"/>
  <c r="Q134" i="7"/>
  <c r="I135" i="7" s="1"/>
  <c r="P134" i="7"/>
  <c r="H135" i="7" s="1"/>
  <c r="R134" i="7"/>
  <c r="J135" i="7" s="1"/>
  <c r="N134" i="7"/>
  <c r="F135" i="7" s="1"/>
  <c r="R135" i="7" l="1"/>
  <c r="J136" i="7" s="1"/>
  <c r="M135" i="7"/>
  <c r="E136" i="7" s="1"/>
  <c r="N135" i="7"/>
  <c r="F136" i="7" s="1"/>
  <c r="P135" i="7"/>
  <c r="H136" i="7" s="1"/>
  <c r="O135" i="7"/>
  <c r="G136" i="7" s="1"/>
  <c r="Q135" i="7"/>
  <c r="I136" i="7" s="1"/>
  <c r="R136" i="7" l="1"/>
  <c r="J137" i="7" s="1"/>
  <c r="P136" i="7"/>
  <c r="H137" i="7" s="1"/>
  <c r="N136" i="7"/>
  <c r="F137" i="7" s="1"/>
  <c r="Q136" i="7"/>
  <c r="I137" i="7" s="1"/>
  <c r="O136" i="7"/>
  <c r="G137" i="7" s="1"/>
  <c r="M136" i="7"/>
  <c r="E137" i="7" s="1"/>
  <c r="Q137" i="7" l="1"/>
  <c r="I138" i="7" s="1"/>
  <c r="N137" i="7"/>
  <c r="F138" i="7" s="1"/>
  <c r="M137" i="7"/>
  <c r="E138" i="7" s="1"/>
  <c r="P137" i="7"/>
  <c r="H138" i="7" s="1"/>
  <c r="O137" i="7"/>
  <c r="G138" i="7" s="1"/>
  <c r="R137" i="7"/>
  <c r="J138" i="7" s="1"/>
  <c r="P138" i="7" l="1"/>
  <c r="H139" i="7" s="1"/>
  <c r="M138" i="7"/>
  <c r="E139" i="7" s="1"/>
  <c r="R138" i="7"/>
  <c r="J139" i="7" s="1"/>
  <c r="Q138" i="7"/>
  <c r="I139" i="7" s="1"/>
  <c r="O138" i="7"/>
  <c r="G139" i="7" s="1"/>
  <c r="N138" i="7"/>
  <c r="F139" i="7" s="1"/>
  <c r="Q139" i="7" l="1"/>
  <c r="I140" i="7" s="1"/>
  <c r="P139" i="7"/>
  <c r="H140" i="7" s="1"/>
  <c r="R139" i="7"/>
  <c r="J140" i="7" s="1"/>
  <c r="N139" i="7"/>
  <c r="F140" i="7" s="1"/>
  <c r="O139" i="7"/>
  <c r="G140" i="7" s="1"/>
  <c r="M139" i="7"/>
  <c r="E140" i="7" s="1"/>
  <c r="Q140" i="7" l="1"/>
  <c r="I141" i="7" s="1"/>
  <c r="N140" i="7"/>
  <c r="F141" i="7" s="1"/>
  <c r="R140" i="7"/>
  <c r="J141" i="7" s="1"/>
  <c r="M140" i="7"/>
  <c r="E141" i="7" s="1"/>
  <c r="O140" i="7"/>
  <c r="G141" i="7" s="1"/>
  <c r="P140" i="7"/>
  <c r="H141" i="7" s="1"/>
  <c r="M141" i="7" l="1"/>
  <c r="E142" i="7" s="1"/>
  <c r="R141" i="7"/>
  <c r="J142" i="7" s="1"/>
  <c r="P141" i="7"/>
  <c r="H142" i="7" s="1"/>
  <c r="N141" i="7"/>
  <c r="F142" i="7" s="1"/>
  <c r="O141" i="7"/>
  <c r="G142" i="7" s="1"/>
  <c r="Q141" i="7"/>
  <c r="I142" i="7" s="1"/>
  <c r="M142" i="7" l="1"/>
  <c r="E143" i="7" s="1"/>
  <c r="N142" i="7"/>
  <c r="F143" i="7" s="1"/>
  <c r="Q142" i="7"/>
  <c r="I143" i="7" s="1"/>
  <c r="P142" i="7"/>
  <c r="H143" i="7" s="1"/>
  <c r="O142" i="7"/>
  <c r="G143" i="7" s="1"/>
  <c r="R142" i="7"/>
  <c r="J143" i="7" s="1"/>
  <c r="P143" i="7" l="1"/>
  <c r="H144" i="7" s="1"/>
  <c r="M143" i="7"/>
  <c r="E144" i="7" s="1"/>
  <c r="Q143" i="7"/>
  <c r="I144" i="7" s="1"/>
  <c r="R143" i="7"/>
  <c r="J144" i="7" s="1"/>
  <c r="O143" i="7"/>
  <c r="G144" i="7" s="1"/>
  <c r="N143" i="7"/>
  <c r="F144" i="7" s="1"/>
  <c r="N144" i="7" l="1"/>
  <c r="F145" i="7" s="1"/>
  <c r="P144" i="7"/>
  <c r="H145" i="7" s="1"/>
  <c r="R144" i="7"/>
  <c r="J145" i="7" s="1"/>
  <c r="Q144" i="7"/>
  <c r="I145" i="7" s="1"/>
  <c r="O144" i="7"/>
  <c r="G145" i="7" s="1"/>
  <c r="M144" i="7"/>
  <c r="E145" i="7" s="1"/>
  <c r="M145" i="7" l="1"/>
  <c r="E146" i="7" s="1"/>
  <c r="N145" i="7"/>
  <c r="F146" i="7" s="1"/>
  <c r="Q145" i="7"/>
  <c r="I146" i="7" s="1"/>
  <c r="R145" i="7"/>
  <c r="J146" i="7" s="1"/>
  <c r="O145" i="7"/>
  <c r="G146" i="7" s="1"/>
  <c r="P145" i="7"/>
  <c r="H146" i="7" s="1"/>
  <c r="P146" i="7" l="1"/>
  <c r="H147" i="7" s="1"/>
  <c r="M146" i="7"/>
  <c r="E147" i="7" s="1"/>
  <c r="R146" i="7"/>
  <c r="J147" i="7" s="1"/>
  <c r="Q146" i="7"/>
  <c r="I147" i="7" s="1"/>
  <c r="O146" i="7"/>
  <c r="G147" i="7" s="1"/>
  <c r="N146" i="7"/>
  <c r="F147" i="7" s="1"/>
  <c r="N147" i="7" l="1"/>
  <c r="F148" i="7" s="1"/>
  <c r="Q147" i="7"/>
  <c r="I148" i="7" s="1"/>
  <c r="P147" i="7"/>
  <c r="H148" i="7" s="1"/>
  <c r="R147" i="7"/>
  <c r="J148" i="7" s="1"/>
  <c r="O147" i="7"/>
  <c r="G148" i="7" s="1"/>
  <c r="M147" i="7"/>
  <c r="E148" i="7" s="1"/>
  <c r="M148" i="7" l="1"/>
  <c r="E149" i="7" s="1"/>
  <c r="N148" i="7"/>
  <c r="F149" i="7" s="1"/>
  <c r="R148" i="7"/>
  <c r="J149" i="7" s="1"/>
  <c r="P148" i="7"/>
  <c r="H149" i="7" s="1"/>
  <c r="O148" i="7"/>
  <c r="G149" i="7" s="1"/>
  <c r="M149" i="7" s="1"/>
  <c r="E150" i="7" s="1"/>
  <c r="Q148" i="7"/>
  <c r="I149" i="7" s="1"/>
  <c r="Q149" i="7" l="1"/>
  <c r="I150" i="7" s="1"/>
  <c r="P149" i="7"/>
  <c r="H150" i="7" s="1"/>
  <c r="R149" i="7"/>
  <c r="J150" i="7" s="1"/>
  <c r="O149" i="7"/>
  <c r="G150" i="7" s="1"/>
  <c r="N149" i="7"/>
  <c r="F150" i="7" s="1"/>
  <c r="Q150" i="7" l="1"/>
  <c r="I151" i="7" s="1"/>
  <c r="N150" i="7"/>
  <c r="F151" i="7" s="1"/>
  <c r="R150" i="7"/>
  <c r="J151" i="7" s="1"/>
  <c r="P150" i="7"/>
  <c r="H151" i="7" s="1"/>
  <c r="O150" i="7"/>
  <c r="G151" i="7" s="1"/>
  <c r="M150" i="7"/>
  <c r="E151" i="7" s="1"/>
  <c r="N151" i="7" l="1"/>
  <c r="F152" i="7" s="1"/>
  <c r="M151" i="7"/>
  <c r="E152" i="7" s="1"/>
  <c r="P151" i="7"/>
  <c r="H152" i="7" s="1"/>
  <c r="R151" i="7"/>
  <c r="J152" i="7" s="1"/>
  <c r="O151" i="7"/>
  <c r="G152" i="7" s="1"/>
  <c r="Q151" i="7"/>
  <c r="I152" i="7" s="1"/>
  <c r="M152" i="7" l="1"/>
  <c r="E153" i="7" s="1"/>
  <c r="Q152" i="7"/>
  <c r="I153" i="7" s="1"/>
  <c r="R152" i="7"/>
  <c r="J153" i="7" s="1"/>
  <c r="P152" i="7"/>
  <c r="H153" i="7" s="1"/>
  <c r="O152" i="7"/>
  <c r="G153" i="7" s="1"/>
  <c r="N152" i="7"/>
  <c r="F153" i="7" s="1"/>
  <c r="Q153" i="7" l="1"/>
  <c r="I154" i="7" s="1"/>
  <c r="N153" i="7"/>
  <c r="F154" i="7" s="1"/>
  <c r="P153" i="7"/>
  <c r="H154" i="7" s="1"/>
  <c r="R153" i="7"/>
  <c r="J154" i="7" s="1"/>
  <c r="O153" i="7"/>
  <c r="G154" i="7" s="1"/>
  <c r="M153" i="7"/>
  <c r="E154" i="7" s="1"/>
  <c r="M154" i="7" l="1"/>
  <c r="E155" i="7" s="1"/>
  <c r="N154" i="7"/>
  <c r="F155" i="7" s="1"/>
  <c r="P154" i="7"/>
  <c r="H155" i="7" s="1"/>
  <c r="R154" i="7"/>
  <c r="J155" i="7" s="1"/>
  <c r="O154" i="7"/>
  <c r="G155" i="7" s="1"/>
  <c r="O155" i="7" s="1"/>
  <c r="G156" i="7" s="1"/>
  <c r="Q154" i="7"/>
  <c r="I155" i="7" s="1"/>
  <c r="P155" i="7" l="1"/>
  <c r="H156" i="7" s="1"/>
  <c r="M155" i="7"/>
  <c r="E156" i="7" s="1"/>
  <c r="Q155" i="7"/>
  <c r="I156" i="7" s="1"/>
  <c r="R155" i="7"/>
  <c r="J156" i="7" s="1"/>
  <c r="N155" i="7"/>
  <c r="F156" i="7" s="1"/>
  <c r="R156" i="7" l="1"/>
  <c r="J157" i="7" s="1"/>
  <c r="Q156" i="7"/>
  <c r="I157" i="7" s="1"/>
  <c r="N156" i="7"/>
  <c r="F157" i="7" s="1"/>
  <c r="M156" i="7"/>
  <c r="E157" i="7" s="1"/>
  <c r="O156" i="7"/>
  <c r="G157" i="7" s="1"/>
  <c r="P156" i="7"/>
  <c r="H157" i="7" s="1"/>
  <c r="P157" i="7" l="1"/>
  <c r="H158" i="7" s="1"/>
  <c r="R157" i="7"/>
  <c r="J158" i="7" s="1"/>
  <c r="M157" i="7"/>
  <c r="E158" i="7" s="1"/>
  <c r="N157" i="7"/>
  <c r="F158" i="7" s="1"/>
  <c r="O157" i="7"/>
  <c r="G158" i="7" s="1"/>
  <c r="Q157" i="7"/>
  <c r="I158" i="7" s="1"/>
  <c r="Q158" i="7" l="1"/>
  <c r="I159" i="7" s="1"/>
  <c r="P158" i="7"/>
  <c r="H159" i="7" s="1"/>
  <c r="N158" i="7"/>
  <c r="F159" i="7" s="1"/>
  <c r="M158" i="7"/>
  <c r="E159" i="7" s="1"/>
  <c r="O158" i="7"/>
  <c r="G159" i="7" s="1"/>
  <c r="R158" i="7"/>
  <c r="J159" i="7" s="1"/>
  <c r="R159" i="7" l="1"/>
  <c r="J160" i="7" s="1"/>
  <c r="M159" i="7"/>
  <c r="E160" i="7" s="1"/>
  <c r="Q159" i="7"/>
  <c r="I160" i="7" s="1"/>
  <c r="N159" i="7"/>
  <c r="F160" i="7" s="1"/>
  <c r="O159" i="7"/>
  <c r="G160" i="7" s="1"/>
  <c r="P159" i="7"/>
  <c r="H160" i="7" s="1"/>
  <c r="R160" i="7" l="1"/>
  <c r="J161" i="7" s="1"/>
  <c r="P160" i="7"/>
  <c r="H161" i="7" s="1"/>
  <c r="N160" i="7"/>
  <c r="F161" i="7" s="1"/>
  <c r="Q160" i="7"/>
  <c r="I161" i="7" s="1"/>
  <c r="O160" i="7"/>
  <c r="G161" i="7" s="1"/>
  <c r="M160" i="7"/>
  <c r="E161" i="7" s="1"/>
  <c r="P161" i="7" l="1"/>
  <c r="H162" i="7" s="1"/>
  <c r="M161" i="7"/>
  <c r="E162" i="7" s="1"/>
  <c r="Q161" i="7"/>
  <c r="I162" i="7" s="1"/>
  <c r="N161" i="7"/>
  <c r="F162" i="7" s="1"/>
  <c r="O161" i="7"/>
  <c r="G162" i="7" s="1"/>
  <c r="R161" i="7"/>
  <c r="J162" i="7" s="1"/>
  <c r="M162" i="7" l="1"/>
  <c r="E163" i="7" s="1"/>
  <c r="R162" i="7"/>
  <c r="J163" i="7" s="1"/>
  <c r="N162" i="7"/>
  <c r="F163" i="7" s="1"/>
  <c r="Q162" i="7"/>
  <c r="I163" i="7" s="1"/>
  <c r="O162" i="7"/>
  <c r="G163" i="7" s="1"/>
  <c r="P162" i="7"/>
  <c r="H163" i="7" s="1"/>
  <c r="R163" i="7" l="1"/>
  <c r="J164" i="7" s="1"/>
  <c r="P163" i="7"/>
  <c r="H164" i="7" s="1"/>
  <c r="Q163" i="7"/>
  <c r="I164" i="7" s="1"/>
  <c r="N163" i="7"/>
  <c r="F164" i="7" s="1"/>
  <c r="O163" i="7"/>
  <c r="G164" i="7" s="1"/>
  <c r="M163" i="7"/>
  <c r="E164" i="7" s="1"/>
  <c r="P164" i="7" l="1"/>
  <c r="H165" i="7" s="1"/>
  <c r="M164" i="7"/>
  <c r="E165" i="7" s="1"/>
  <c r="N164" i="7"/>
  <c r="F165" i="7" s="1"/>
  <c r="Q164" i="7"/>
  <c r="I165" i="7" s="1"/>
  <c r="O164" i="7"/>
  <c r="G165" i="7" s="1"/>
  <c r="R164" i="7"/>
  <c r="J165" i="7" s="1"/>
  <c r="M165" i="7" l="1"/>
  <c r="E166" i="7" s="1"/>
  <c r="R165" i="7"/>
  <c r="J166" i="7" s="1"/>
  <c r="Q165" i="7"/>
  <c r="I166" i="7" s="1"/>
  <c r="N165" i="7"/>
  <c r="F166" i="7" s="1"/>
  <c r="O165" i="7"/>
  <c r="G166" i="7" s="1"/>
  <c r="P165" i="7"/>
  <c r="H166" i="7" s="1"/>
  <c r="R166" i="7" l="1"/>
  <c r="J167" i="7" s="1"/>
  <c r="P166" i="7"/>
  <c r="H167" i="7" s="1"/>
  <c r="N166" i="7"/>
  <c r="F167" i="7" s="1"/>
  <c r="Q166" i="7"/>
  <c r="I167" i="7" s="1"/>
  <c r="O166" i="7"/>
  <c r="G167" i="7" s="1"/>
  <c r="M166" i="7"/>
  <c r="E167" i="7" s="1"/>
  <c r="P167" i="7" l="1"/>
  <c r="H168" i="7" s="1"/>
  <c r="M167" i="7"/>
  <c r="E168" i="7" s="1"/>
  <c r="Q167" i="7"/>
  <c r="I168" i="7" s="1"/>
  <c r="N167" i="7"/>
  <c r="F168" i="7" s="1"/>
  <c r="O167" i="7"/>
  <c r="G168" i="7" s="1"/>
  <c r="R167" i="7"/>
  <c r="J168" i="7" s="1"/>
  <c r="M168" i="7" l="1"/>
  <c r="E169" i="7" s="1"/>
  <c r="R168" i="7"/>
  <c r="J169" i="7" s="1"/>
  <c r="N168" i="7"/>
  <c r="F169" i="7" s="1"/>
  <c r="Q168" i="7"/>
  <c r="I169" i="7" s="1"/>
  <c r="O168" i="7"/>
  <c r="G169" i="7" s="1"/>
  <c r="P168" i="7"/>
  <c r="H169" i="7" s="1"/>
  <c r="R169" i="7" l="1"/>
  <c r="J170" i="7" s="1"/>
  <c r="P169" i="7"/>
  <c r="H170" i="7" s="1"/>
  <c r="Q169" i="7"/>
  <c r="I170" i="7" s="1"/>
  <c r="N169" i="7"/>
  <c r="F170" i="7" s="1"/>
  <c r="O169" i="7"/>
  <c r="G170" i="7" s="1"/>
  <c r="M169" i="7"/>
  <c r="E170" i="7" s="1"/>
  <c r="P170" i="7" l="1"/>
  <c r="H171" i="7" s="1"/>
  <c r="M170" i="7"/>
  <c r="E171" i="7" s="1"/>
  <c r="N170" i="7"/>
  <c r="F171" i="7" s="1"/>
  <c r="Q170" i="7"/>
  <c r="I171" i="7" s="1"/>
  <c r="O170" i="7"/>
  <c r="G171" i="7" s="1"/>
  <c r="R170" i="7"/>
  <c r="J171" i="7" s="1"/>
  <c r="M171" i="7" l="1"/>
  <c r="E172" i="7" s="1"/>
  <c r="R171" i="7"/>
  <c r="J172" i="7" s="1"/>
  <c r="Q171" i="7"/>
  <c r="I172" i="7" s="1"/>
  <c r="N171" i="7"/>
  <c r="F172" i="7" s="1"/>
  <c r="O171" i="7"/>
  <c r="G172" i="7" s="1"/>
  <c r="P171" i="7"/>
  <c r="H172" i="7" s="1"/>
  <c r="R172" i="7" l="1"/>
  <c r="J173" i="7" s="1"/>
  <c r="P172" i="7"/>
  <c r="H173" i="7" s="1"/>
  <c r="N172" i="7"/>
  <c r="F173" i="7" s="1"/>
  <c r="Q172" i="7"/>
  <c r="I173" i="7" s="1"/>
  <c r="O172" i="7"/>
  <c r="G173" i="7" s="1"/>
  <c r="M172" i="7"/>
  <c r="E173" i="7" s="1"/>
  <c r="P173" i="7" l="1"/>
  <c r="H174" i="7" s="1"/>
  <c r="M173" i="7"/>
  <c r="E174" i="7" s="1"/>
  <c r="Q173" i="7"/>
  <c r="I174" i="7" s="1"/>
  <c r="N173" i="7"/>
  <c r="F174" i="7" s="1"/>
  <c r="O173" i="7"/>
  <c r="G174" i="7" s="1"/>
  <c r="R173" i="7"/>
  <c r="J174" i="7" s="1"/>
  <c r="R174" i="7" l="1"/>
  <c r="J175" i="7" s="1"/>
  <c r="M174" i="7"/>
  <c r="E175" i="7" s="1"/>
  <c r="N174" i="7"/>
  <c r="F175" i="7" s="1"/>
  <c r="Q174" i="7"/>
  <c r="I175" i="7" s="1"/>
  <c r="O174" i="7"/>
  <c r="G175" i="7" s="1"/>
  <c r="P174" i="7"/>
  <c r="H175" i="7" s="1"/>
  <c r="P175" i="7" l="1"/>
  <c r="H176" i="7" s="1"/>
  <c r="R175" i="7"/>
  <c r="J176" i="7" s="1"/>
  <c r="Q175" i="7"/>
  <c r="I176" i="7" s="1"/>
  <c r="N175" i="7"/>
  <c r="F176" i="7" s="1"/>
  <c r="O175" i="7"/>
  <c r="G176" i="7" s="1"/>
  <c r="M175" i="7"/>
  <c r="E176" i="7" s="1"/>
  <c r="M176" i="7" l="1"/>
  <c r="E177" i="7" s="1"/>
  <c r="N176" i="7"/>
  <c r="F177" i="7" s="1"/>
  <c r="P176" i="7"/>
  <c r="H177" i="7" s="1"/>
  <c r="Q176" i="7"/>
  <c r="I177" i="7" s="1"/>
  <c r="O176" i="7"/>
  <c r="G177" i="7" s="1"/>
  <c r="R176" i="7"/>
  <c r="J177" i="7" s="1"/>
  <c r="R177" i="7" l="1"/>
  <c r="J178" i="7" s="1"/>
  <c r="M177" i="7"/>
  <c r="E178" i="7" s="1"/>
  <c r="Q177" i="7"/>
  <c r="I178" i="7" s="1"/>
  <c r="P177" i="7"/>
  <c r="H178" i="7" s="1"/>
  <c r="O177" i="7"/>
  <c r="G178" i="7" s="1"/>
  <c r="N177" i="7"/>
  <c r="F178" i="7" s="1"/>
  <c r="N178" i="7" l="1"/>
  <c r="F179" i="7" s="1"/>
  <c r="P178" i="7"/>
  <c r="H179" i="7" s="1"/>
  <c r="R178" i="7"/>
  <c r="J179" i="7" s="1"/>
  <c r="Q178" i="7"/>
  <c r="I179" i="7" s="1"/>
  <c r="O178" i="7"/>
  <c r="G179" i="7" s="1"/>
  <c r="M178" i="7"/>
  <c r="E179" i="7" s="1"/>
  <c r="M179" i="7" l="1"/>
  <c r="E180" i="7" s="1"/>
  <c r="N179" i="7"/>
  <c r="F180" i="7" s="1"/>
  <c r="Q179" i="7"/>
  <c r="I180" i="7" s="1"/>
  <c r="R179" i="7"/>
  <c r="J180" i="7" s="1"/>
  <c r="O179" i="7"/>
  <c r="G180" i="7" s="1"/>
  <c r="P179" i="7"/>
  <c r="H180" i="7" s="1"/>
  <c r="P180" i="7" l="1"/>
  <c r="H181" i="7" s="1"/>
  <c r="M180" i="7"/>
  <c r="E181" i="7" s="1"/>
  <c r="R180" i="7"/>
  <c r="J181" i="7" s="1"/>
  <c r="Q180" i="7"/>
  <c r="I181" i="7" s="1"/>
  <c r="O180" i="7"/>
  <c r="G181" i="7" s="1"/>
  <c r="N180" i="7"/>
  <c r="F181" i="7" s="1"/>
  <c r="Q181" i="7" l="1"/>
  <c r="I182" i="7" s="1"/>
  <c r="R181" i="7"/>
  <c r="J182" i="7" s="1"/>
  <c r="P181" i="7"/>
  <c r="H182" i="7" s="1"/>
  <c r="N181" i="7"/>
  <c r="F182" i="7" s="1"/>
  <c r="O181" i="7"/>
  <c r="G182" i="7" s="1"/>
  <c r="M181" i="7"/>
  <c r="E182" i="7" s="1"/>
  <c r="R182" i="7" l="1"/>
  <c r="J183" i="7" s="1"/>
  <c r="N182" i="7"/>
  <c r="F183" i="7" s="1"/>
  <c r="P182" i="7"/>
  <c r="H183" i="7" s="1"/>
  <c r="M182" i="7"/>
  <c r="E183" i="7" s="1"/>
  <c r="O182" i="7"/>
  <c r="G183" i="7" s="1"/>
  <c r="Q182" i="7"/>
  <c r="I183" i="7" s="1"/>
  <c r="M183" i="7" l="1"/>
  <c r="E184" i="7" s="1"/>
  <c r="N183" i="7"/>
  <c r="F184" i="7" s="1"/>
  <c r="Q183" i="7"/>
  <c r="I184" i="7" s="1"/>
  <c r="P183" i="7"/>
  <c r="H184" i="7" s="1"/>
  <c r="O183" i="7"/>
  <c r="G184" i="7" s="1"/>
  <c r="R183" i="7"/>
  <c r="J184" i="7" s="1"/>
  <c r="P184" i="7" l="1"/>
  <c r="H185" i="7" s="1"/>
  <c r="Q184" i="7"/>
  <c r="I185" i="7" s="1"/>
  <c r="R184" i="7"/>
  <c r="J185" i="7" s="1"/>
  <c r="N184" i="7"/>
  <c r="F185" i="7" s="1"/>
  <c r="O184" i="7"/>
  <c r="G185" i="7" s="1"/>
  <c r="M184" i="7"/>
  <c r="E185" i="7" s="1"/>
  <c r="M185" i="7" l="1"/>
  <c r="E186" i="7" s="1"/>
  <c r="P185" i="7"/>
  <c r="H186" i="7" s="1"/>
  <c r="N185" i="7"/>
  <c r="F186" i="7" s="1"/>
  <c r="R185" i="7"/>
  <c r="J186" i="7" s="1"/>
  <c r="O185" i="7"/>
  <c r="G186" i="7" s="1"/>
  <c r="Q185" i="7"/>
  <c r="I186" i="7" s="1"/>
  <c r="M186" i="7" l="1"/>
  <c r="E187" i="7" s="1"/>
  <c r="O186" i="7"/>
  <c r="G187" i="7" s="1"/>
  <c r="R186" i="7"/>
  <c r="J187" i="7" s="1"/>
  <c r="Q186" i="7"/>
  <c r="I187" i="7" s="1"/>
  <c r="N186" i="7"/>
  <c r="F187" i="7" s="1"/>
  <c r="P186" i="7"/>
  <c r="H187" i="7" s="1"/>
  <c r="Q187" i="7" l="1"/>
  <c r="I188" i="7" s="1"/>
  <c r="N187" i="7"/>
  <c r="F188" i="7" s="1"/>
  <c r="P187" i="7"/>
  <c r="H188" i="7" s="1"/>
  <c r="M187" i="7"/>
  <c r="E188" i="7" s="1"/>
  <c r="O187" i="7"/>
  <c r="G188" i="7" s="1"/>
  <c r="N188" i="7" s="1"/>
  <c r="F189" i="7" s="1"/>
  <c r="R187" i="7"/>
  <c r="J188" i="7" s="1"/>
  <c r="R188" i="7" l="1"/>
  <c r="J189" i="7" s="1"/>
  <c r="M188" i="7"/>
  <c r="E189" i="7" s="1"/>
  <c r="P188" i="7"/>
  <c r="H189" i="7" s="1"/>
  <c r="O188" i="7"/>
  <c r="G189" i="7" s="1"/>
  <c r="Q188" i="7"/>
  <c r="I189" i="7" s="1"/>
  <c r="R189" i="7" l="1"/>
  <c r="J190" i="7" s="1"/>
  <c r="P189" i="7"/>
  <c r="H190" i="7" s="1"/>
  <c r="N189" i="7"/>
  <c r="F190" i="7" s="1"/>
  <c r="Q189" i="7"/>
  <c r="I190" i="7" s="1"/>
  <c r="O189" i="7"/>
  <c r="G190" i="7" s="1"/>
  <c r="M189" i="7"/>
  <c r="E190" i="7" s="1"/>
  <c r="N190" i="7" l="1"/>
  <c r="F191" i="7" s="1"/>
  <c r="Q190" i="7"/>
  <c r="I191" i="7" s="1"/>
  <c r="M190" i="7"/>
  <c r="E191" i="7" s="1"/>
  <c r="P190" i="7"/>
  <c r="H191" i="7" s="1"/>
  <c r="O190" i="7"/>
  <c r="G191" i="7" s="1"/>
  <c r="R190" i="7"/>
  <c r="J191" i="7" s="1"/>
  <c r="P191" i="7" l="1"/>
  <c r="H192" i="7" s="1"/>
  <c r="M191" i="7"/>
  <c r="E192" i="7" s="1"/>
  <c r="R191" i="7"/>
  <c r="J192" i="7" s="1"/>
  <c r="N191" i="7"/>
  <c r="F192" i="7" s="1"/>
  <c r="O191" i="7"/>
  <c r="G192" i="7" s="1"/>
  <c r="Q191" i="7"/>
  <c r="I192" i="7" s="1"/>
  <c r="N192" i="7" l="1"/>
  <c r="F193" i="7" s="1"/>
  <c r="R192" i="7"/>
  <c r="J193" i="7" s="1"/>
  <c r="Q192" i="7"/>
  <c r="I193" i="7" s="1"/>
  <c r="P192" i="7"/>
  <c r="H193" i="7" s="1"/>
  <c r="O192" i="7"/>
  <c r="G193" i="7" s="1"/>
  <c r="M192" i="7"/>
  <c r="E193" i="7" s="1"/>
  <c r="P193" i="7" l="1"/>
  <c r="H194" i="7" s="1"/>
  <c r="Q193" i="7"/>
  <c r="I194" i="7" s="1"/>
  <c r="R193" i="7"/>
  <c r="J194" i="7" s="1"/>
  <c r="M193" i="7"/>
  <c r="E194" i="7" s="1"/>
  <c r="O193" i="7"/>
  <c r="G194" i="7" s="1"/>
  <c r="N193" i="7"/>
  <c r="F194" i="7" s="1"/>
  <c r="M194" i="7" l="1"/>
  <c r="E195" i="7" s="1"/>
  <c r="R194" i="7"/>
  <c r="J195" i="7" s="1"/>
  <c r="Q194" i="7"/>
  <c r="I195" i="7" s="1"/>
  <c r="N194" i="7"/>
  <c r="F195" i="7" s="1"/>
  <c r="O194" i="7"/>
  <c r="G195" i="7" s="1"/>
  <c r="P194" i="7"/>
  <c r="H195" i="7" s="1"/>
  <c r="N195" i="7" l="1"/>
  <c r="F196" i="7" s="1"/>
  <c r="Q195" i="7"/>
  <c r="I196" i="7" s="1"/>
  <c r="P195" i="7"/>
  <c r="H196" i="7" s="1"/>
  <c r="R195" i="7"/>
  <c r="J196" i="7" s="1"/>
  <c r="O195" i="7"/>
  <c r="G196" i="7" s="1"/>
  <c r="M195" i="7"/>
  <c r="E196" i="7" s="1"/>
  <c r="M196" i="7" l="1"/>
  <c r="E197" i="7" s="1"/>
  <c r="N196" i="7"/>
  <c r="F197" i="7" s="1"/>
  <c r="R196" i="7"/>
  <c r="J197" i="7" s="1"/>
  <c r="P196" i="7"/>
  <c r="H197" i="7" s="1"/>
  <c r="O196" i="7"/>
  <c r="G197" i="7" s="1"/>
  <c r="M197" i="7" s="1"/>
  <c r="E198" i="7" s="1"/>
  <c r="Q196" i="7"/>
  <c r="I197" i="7" s="1"/>
  <c r="N197" i="7" l="1"/>
  <c r="F198" i="7" s="1"/>
  <c r="Q197" i="7"/>
  <c r="I198" i="7" s="1"/>
  <c r="P197" i="7"/>
  <c r="H198" i="7" s="1"/>
  <c r="O197" i="7"/>
  <c r="G198" i="7" s="1"/>
  <c r="R197" i="7"/>
  <c r="J198" i="7" s="1"/>
  <c r="R198" i="7" s="1"/>
  <c r="J199" i="7" s="1"/>
  <c r="Q198" i="7" l="1"/>
  <c r="I199" i="7" s="1"/>
  <c r="N198" i="7"/>
  <c r="F199" i="7" s="1"/>
  <c r="P198" i="7"/>
  <c r="H199" i="7" s="1"/>
  <c r="O198" i="7"/>
  <c r="G199" i="7" s="1"/>
  <c r="M198" i="7"/>
  <c r="E199" i="7" s="1"/>
  <c r="P199" i="7" l="1"/>
  <c r="H200" i="7" s="1"/>
  <c r="M199" i="7"/>
  <c r="E200" i="7" s="1"/>
  <c r="R199" i="7"/>
  <c r="J200" i="7" s="1"/>
  <c r="N199" i="7"/>
  <c r="F200" i="7" s="1"/>
  <c r="O199" i="7"/>
  <c r="G200" i="7" s="1"/>
  <c r="Q199" i="7"/>
  <c r="I200" i="7" s="1"/>
  <c r="N200" i="7" l="1"/>
  <c r="F201" i="7" s="1"/>
  <c r="Q200" i="7"/>
  <c r="I201" i="7" s="1"/>
  <c r="P200" i="7"/>
  <c r="H201" i="7" s="1"/>
  <c r="R200" i="7"/>
  <c r="J201" i="7" s="1"/>
  <c r="O200" i="7"/>
  <c r="G201" i="7" s="1"/>
  <c r="M200" i="7"/>
  <c r="E201" i="7" s="1"/>
  <c r="M201" i="7" l="1"/>
  <c r="E202" i="7" s="1"/>
  <c r="N201" i="7"/>
  <c r="F202" i="7" s="1"/>
  <c r="P201" i="7"/>
  <c r="H202" i="7" s="1"/>
  <c r="R201" i="7"/>
  <c r="J202" i="7" s="1"/>
  <c r="O201" i="7"/>
  <c r="G202" i="7" s="1"/>
  <c r="O202" i="7" s="1"/>
  <c r="G203" i="7" s="1"/>
  <c r="Q201" i="7"/>
  <c r="I202" i="7" s="1"/>
  <c r="M202" i="7" l="1"/>
  <c r="E203" i="7" s="1"/>
  <c r="N202" i="7"/>
  <c r="F203" i="7" s="1"/>
  <c r="Q202" i="7"/>
  <c r="I203" i="7" s="1"/>
  <c r="P202" i="7"/>
  <c r="H203" i="7" s="1"/>
  <c r="R202" i="7"/>
  <c r="J203" i="7" s="1"/>
  <c r="P203" i="7" l="1"/>
  <c r="H204" i="7" s="1"/>
  <c r="M203" i="7"/>
  <c r="E204" i="7" s="1"/>
  <c r="Q203" i="7"/>
  <c r="I204" i="7" s="1"/>
  <c r="R203" i="7"/>
  <c r="J204" i="7" s="1"/>
  <c r="O203" i="7"/>
  <c r="G204" i="7" s="1"/>
  <c r="N203" i="7"/>
  <c r="F204" i="7" s="1"/>
  <c r="P204" i="7" l="1"/>
  <c r="H205" i="7" s="1"/>
  <c r="R204" i="7"/>
  <c r="J205" i="7" s="1"/>
  <c r="N204" i="7"/>
  <c r="F205" i="7" s="1"/>
  <c r="Q204" i="7"/>
  <c r="I205" i="7" s="1"/>
  <c r="O204" i="7"/>
  <c r="G205" i="7" s="1"/>
  <c r="M204" i="7"/>
  <c r="E205" i="7" s="1"/>
  <c r="Q205" i="7" l="1"/>
  <c r="I206" i="7" s="1"/>
  <c r="N205" i="7"/>
  <c r="F206" i="7" s="1"/>
  <c r="M205" i="7"/>
  <c r="E206" i="7" s="1"/>
  <c r="R205" i="7"/>
  <c r="J206" i="7" s="1"/>
  <c r="O205" i="7"/>
  <c r="G206" i="7" s="1"/>
  <c r="P205" i="7"/>
  <c r="H206" i="7" s="1"/>
  <c r="P206" i="7" l="1"/>
  <c r="H207" i="7" s="1"/>
  <c r="Q206" i="7"/>
  <c r="I207" i="7" s="1"/>
  <c r="R206" i="7"/>
  <c r="J207" i="7" s="1"/>
  <c r="M206" i="7"/>
  <c r="E207" i="7" s="1"/>
  <c r="O206" i="7"/>
  <c r="G207" i="7" s="1"/>
  <c r="N206" i="7"/>
  <c r="F207" i="7" s="1"/>
  <c r="N207" i="7" l="1"/>
  <c r="F208" i="7" s="1"/>
  <c r="M207" i="7"/>
  <c r="E208" i="7" s="1"/>
  <c r="P207" i="7"/>
  <c r="H208" i="7" s="1"/>
  <c r="R207" i="7"/>
  <c r="J208" i="7" s="1"/>
  <c r="O207" i="7"/>
  <c r="G208" i="7" s="1"/>
  <c r="Q207" i="7"/>
  <c r="I208" i="7" s="1"/>
  <c r="Q208" i="7" l="1"/>
  <c r="I209" i="7" s="1"/>
  <c r="N208" i="7"/>
  <c r="F209" i="7" s="1"/>
  <c r="R208" i="7"/>
  <c r="J209" i="7" s="1"/>
  <c r="P208" i="7"/>
  <c r="H209" i="7" s="1"/>
  <c r="O208" i="7"/>
  <c r="G209" i="7" s="1"/>
  <c r="M208" i="7"/>
  <c r="E209" i="7" s="1"/>
  <c r="M209" i="7" l="1"/>
  <c r="E210" i="7" s="1"/>
  <c r="P209" i="7"/>
  <c r="H210" i="7" s="1"/>
  <c r="Q209" i="7"/>
  <c r="I210" i="7" s="1"/>
  <c r="R209" i="7"/>
  <c r="J210" i="7" s="1"/>
  <c r="O209" i="7"/>
  <c r="G210" i="7" s="1"/>
  <c r="N209" i="7"/>
  <c r="F210" i="7" s="1"/>
  <c r="N210" i="7" l="1"/>
  <c r="F211" i="7" s="1"/>
  <c r="M210" i="7"/>
  <c r="E211" i="7" s="1"/>
  <c r="R210" i="7"/>
  <c r="J211" i="7" s="1"/>
  <c r="Q210" i="7"/>
  <c r="I211" i="7" s="1"/>
  <c r="O210" i="7"/>
  <c r="G211" i="7" s="1"/>
  <c r="P210" i="7"/>
  <c r="H211" i="7" s="1"/>
  <c r="P211" i="7" l="1"/>
  <c r="H212" i="7" s="1"/>
  <c r="N211" i="7"/>
  <c r="F212" i="7" s="1"/>
  <c r="Q211" i="7"/>
  <c r="I212" i="7" s="1"/>
  <c r="R211" i="7"/>
  <c r="J212" i="7" s="1"/>
  <c r="O211" i="7"/>
  <c r="G212" i="7" s="1"/>
  <c r="M211" i="7"/>
  <c r="E212" i="7" s="1"/>
  <c r="M212" i="7" l="1"/>
  <c r="E213" i="7" s="1"/>
  <c r="P212" i="7"/>
  <c r="H213" i="7" s="1"/>
  <c r="R212" i="7"/>
  <c r="J213" i="7" s="1"/>
  <c r="Q212" i="7"/>
  <c r="I213" i="7" s="1"/>
  <c r="O212" i="7"/>
  <c r="G213" i="7" s="1"/>
  <c r="N212" i="7"/>
  <c r="F213" i="7" s="1"/>
  <c r="N213" i="7" l="1"/>
  <c r="F214" i="7" s="1"/>
  <c r="M213" i="7"/>
  <c r="E214" i="7" s="1"/>
  <c r="Q213" i="7"/>
  <c r="I214" i="7" s="1"/>
  <c r="R213" i="7"/>
  <c r="J214" i="7" s="1"/>
  <c r="O213" i="7"/>
  <c r="G214" i="7" s="1"/>
  <c r="N214" i="7" s="1"/>
  <c r="F215" i="7" s="1"/>
  <c r="P213" i="7"/>
  <c r="H214" i="7" s="1"/>
  <c r="P214" i="7" l="1"/>
  <c r="H215" i="7" s="1"/>
  <c r="R214" i="7"/>
  <c r="J215" i="7" s="1"/>
  <c r="Q214" i="7"/>
  <c r="I215" i="7" s="1"/>
  <c r="O214" i="7"/>
  <c r="G215" i="7" s="1"/>
  <c r="M214" i="7"/>
  <c r="E215" i="7" s="1"/>
  <c r="M215" i="7" s="1"/>
  <c r="E216" i="7" s="1"/>
  <c r="P215" i="7" l="1"/>
  <c r="H216" i="7" s="1"/>
  <c r="Q215" i="7"/>
  <c r="I216" i="7" s="1"/>
  <c r="R215" i="7"/>
  <c r="J216" i="7" s="1"/>
  <c r="O215" i="7"/>
  <c r="G216" i="7" s="1"/>
  <c r="N215" i="7"/>
  <c r="F216" i="7" s="1"/>
  <c r="N216" i="7" l="1"/>
  <c r="F217" i="7" s="1"/>
  <c r="M216" i="7"/>
  <c r="E217" i="7" s="1"/>
  <c r="R216" i="7"/>
  <c r="J217" i="7" s="1"/>
  <c r="Q216" i="7"/>
  <c r="I217" i="7" s="1"/>
  <c r="O216" i="7"/>
  <c r="G217" i="7" s="1"/>
  <c r="P216" i="7"/>
  <c r="H217" i="7" s="1"/>
  <c r="P217" i="7" l="1"/>
  <c r="H218" i="7" s="1"/>
  <c r="N217" i="7"/>
  <c r="F218" i="7" s="1"/>
  <c r="Q217" i="7"/>
  <c r="I218" i="7" s="1"/>
  <c r="R217" i="7"/>
  <c r="J218" i="7" s="1"/>
  <c r="O217" i="7"/>
  <c r="G218" i="7" s="1"/>
  <c r="M217" i="7"/>
  <c r="E218" i="7" s="1"/>
  <c r="M218" i="7" l="1"/>
  <c r="E219" i="7" s="1"/>
  <c r="P218" i="7"/>
  <c r="H219" i="7" s="1"/>
  <c r="R218" i="7"/>
  <c r="J219" i="7" s="1"/>
  <c r="Q218" i="7"/>
  <c r="I219" i="7" s="1"/>
  <c r="O218" i="7"/>
  <c r="G219" i="7" s="1"/>
  <c r="N218" i="7"/>
  <c r="F219" i="7" s="1"/>
  <c r="N219" i="7" l="1"/>
  <c r="F220" i="7" s="1"/>
  <c r="M219" i="7"/>
  <c r="E220" i="7" s="1"/>
  <c r="Q219" i="7"/>
  <c r="I220" i="7" s="1"/>
  <c r="R219" i="7"/>
  <c r="J220" i="7" s="1"/>
  <c r="O219" i="7"/>
  <c r="G220" i="7" s="1"/>
  <c r="P219" i="7"/>
  <c r="H220" i="7" s="1"/>
  <c r="N220" i="7" l="1"/>
  <c r="F221" i="7" s="1"/>
  <c r="P220" i="7"/>
  <c r="H221" i="7" s="1"/>
  <c r="R220" i="7"/>
  <c r="J221" i="7" s="1"/>
  <c r="Q220" i="7"/>
  <c r="I221" i="7" s="1"/>
  <c r="O220" i="7"/>
  <c r="G221" i="7" s="1"/>
  <c r="M220" i="7"/>
  <c r="E221" i="7" s="1"/>
  <c r="M221" i="7" l="1"/>
  <c r="E222" i="7" s="1"/>
  <c r="P221" i="7"/>
  <c r="H222" i="7" s="1"/>
  <c r="Q221" i="7"/>
  <c r="I222" i="7" s="1"/>
  <c r="R221" i="7"/>
  <c r="J222" i="7" s="1"/>
  <c r="O221" i="7"/>
  <c r="G222" i="7" s="1"/>
  <c r="N221" i="7"/>
  <c r="F222" i="7" s="1"/>
  <c r="N222" i="7" l="1"/>
  <c r="F223" i="7" s="1"/>
  <c r="R222" i="7"/>
  <c r="J223" i="7" s="1"/>
  <c r="M222" i="7"/>
  <c r="E223" i="7" s="1"/>
  <c r="Q222" i="7"/>
  <c r="I223" i="7" s="1"/>
  <c r="O222" i="7"/>
  <c r="G223" i="7" s="1"/>
  <c r="P222" i="7"/>
  <c r="H223" i="7" s="1"/>
  <c r="Q223" i="7" l="1"/>
  <c r="I224" i="7" s="1"/>
  <c r="R223" i="7"/>
  <c r="J224" i="7" s="1"/>
  <c r="P223" i="7"/>
  <c r="H224" i="7" s="1"/>
  <c r="M223" i="7"/>
  <c r="E224" i="7" s="1"/>
  <c r="O223" i="7"/>
  <c r="G224" i="7" s="1"/>
  <c r="N223" i="7"/>
  <c r="F224" i="7" s="1"/>
  <c r="Q224" i="7" l="1"/>
  <c r="I225" i="7" s="1"/>
  <c r="M224" i="7"/>
  <c r="E225" i="7" s="1"/>
  <c r="N224" i="7"/>
  <c r="F225" i="7" s="1"/>
  <c r="P224" i="7"/>
  <c r="H225" i="7" s="1"/>
  <c r="O224" i="7"/>
  <c r="G225" i="7" s="1"/>
  <c r="R224" i="7"/>
  <c r="J225" i="7" s="1"/>
  <c r="Q225" i="7" l="1"/>
  <c r="I226" i="7" s="1"/>
  <c r="R225" i="7"/>
  <c r="J226" i="7" s="1"/>
  <c r="P225" i="7"/>
  <c r="H226" i="7" s="1"/>
  <c r="N225" i="7"/>
  <c r="F226" i="7" s="1"/>
  <c r="O225" i="7"/>
  <c r="G226" i="7" s="1"/>
  <c r="M225" i="7"/>
  <c r="E226" i="7" s="1"/>
  <c r="M226" i="7" l="1"/>
  <c r="E227" i="7" s="1"/>
  <c r="Q226" i="7"/>
  <c r="I227" i="7" s="1"/>
  <c r="N226" i="7"/>
  <c r="F227" i="7" s="1"/>
  <c r="R226" i="7"/>
  <c r="J227" i="7" s="1"/>
  <c r="O226" i="7"/>
  <c r="G227" i="7" s="1"/>
  <c r="P226" i="7"/>
  <c r="H227" i="7" s="1"/>
  <c r="Q227" i="7" l="1"/>
  <c r="I228" i="7" s="1"/>
  <c r="O227" i="7"/>
  <c r="G228" i="7" s="1"/>
  <c r="R227" i="7"/>
  <c r="J228" i="7" s="1"/>
  <c r="M227" i="7"/>
  <c r="E228" i="7" s="1"/>
  <c r="P227" i="7"/>
  <c r="H228" i="7" s="1"/>
  <c r="N227" i="7"/>
  <c r="F228" i="7" s="1"/>
  <c r="R228" i="7" l="1"/>
  <c r="J229" i="7" s="1"/>
  <c r="P228" i="7"/>
  <c r="H229" i="7" s="1"/>
  <c r="Q228" i="7"/>
  <c r="I229" i="7" s="1"/>
  <c r="N228" i="7"/>
  <c r="F229" i="7" s="1"/>
  <c r="O228" i="7"/>
  <c r="G229" i="7" s="1"/>
  <c r="M228" i="7"/>
  <c r="E229" i="7" s="1"/>
  <c r="N229" i="7" l="1"/>
  <c r="F230" i="7" s="1"/>
  <c r="Q229" i="7"/>
  <c r="I230" i="7" s="1"/>
  <c r="M229" i="7"/>
  <c r="E230" i="7" s="1"/>
  <c r="P229" i="7"/>
  <c r="H230" i="7" s="1"/>
  <c r="O229" i="7"/>
  <c r="G230" i="7" s="1"/>
  <c r="R229" i="7"/>
  <c r="J230" i="7" s="1"/>
  <c r="P230" i="7" l="1"/>
  <c r="H231" i="7" s="1"/>
  <c r="M230" i="7"/>
  <c r="E231" i="7" s="1"/>
  <c r="R230" i="7"/>
  <c r="J231" i="7" s="1"/>
  <c r="N230" i="7"/>
  <c r="F231" i="7" s="1"/>
  <c r="O230" i="7"/>
  <c r="G231" i="7" s="1"/>
  <c r="Q230" i="7"/>
  <c r="I231" i="7" s="1"/>
  <c r="N231" i="7" l="1"/>
  <c r="F232" i="7" s="1"/>
  <c r="P231" i="7"/>
  <c r="H232" i="7" s="1"/>
  <c r="R231" i="7"/>
  <c r="J232" i="7" s="1"/>
  <c r="Q231" i="7"/>
  <c r="I232" i="7" s="1"/>
  <c r="O231" i="7"/>
  <c r="G232" i="7" s="1"/>
  <c r="M231" i="7"/>
  <c r="E232" i="7" s="1"/>
  <c r="N232" i="7" l="1"/>
  <c r="F233" i="7" s="1"/>
  <c r="Q232" i="7"/>
  <c r="I233" i="7" s="1"/>
  <c r="R232" i="7"/>
  <c r="J233" i="7" s="1"/>
  <c r="M232" i="7"/>
  <c r="E233" i="7" s="1"/>
  <c r="O232" i="7"/>
  <c r="G233" i="7" s="1"/>
  <c r="P232" i="7"/>
  <c r="H233" i="7" s="1"/>
  <c r="M233" i="7" l="1"/>
  <c r="E234" i="7" s="1"/>
  <c r="R233" i="7"/>
  <c r="J234" i="7" s="1"/>
  <c r="P233" i="7"/>
  <c r="H234" i="7" s="1"/>
  <c r="Q233" i="7"/>
  <c r="I234" i="7" s="1"/>
  <c r="O233" i="7"/>
  <c r="G234" i="7" s="1"/>
  <c r="N233" i="7"/>
  <c r="F234" i="7" s="1"/>
  <c r="N234" i="7" l="1"/>
  <c r="F235" i="7" s="1"/>
  <c r="M234" i="7"/>
  <c r="E235" i="7" s="1"/>
  <c r="Q234" i="7"/>
  <c r="I235" i="7" s="1"/>
  <c r="P234" i="7"/>
  <c r="H235" i="7" s="1"/>
  <c r="O234" i="7"/>
  <c r="G235" i="7" s="1"/>
  <c r="R234" i="7"/>
  <c r="J235" i="7" s="1"/>
  <c r="R235" i="7" l="1"/>
  <c r="J236" i="7" s="1"/>
  <c r="N235" i="7"/>
  <c r="F236" i="7" s="1"/>
  <c r="P235" i="7"/>
  <c r="H236" i="7" s="1"/>
  <c r="Q235" i="7"/>
  <c r="I236" i="7" s="1"/>
  <c r="O235" i="7"/>
  <c r="G236" i="7" s="1"/>
  <c r="M235" i="7"/>
  <c r="E236" i="7" s="1"/>
  <c r="M236" i="7" l="1"/>
  <c r="E237" i="7" s="1"/>
  <c r="Q236" i="7"/>
  <c r="I237" i="7" s="1"/>
  <c r="R236" i="7"/>
  <c r="J237" i="7" s="1"/>
  <c r="P236" i="7"/>
  <c r="H237" i="7" s="1"/>
  <c r="O236" i="7"/>
  <c r="G237" i="7" s="1"/>
  <c r="N236" i="7"/>
  <c r="F237" i="7" s="1"/>
  <c r="N237" i="7" l="1"/>
  <c r="F238" i="7" s="1"/>
  <c r="M237" i="7"/>
  <c r="E238" i="7" s="1"/>
  <c r="P237" i="7"/>
  <c r="H238" i="7" s="1"/>
  <c r="R237" i="7"/>
  <c r="J238" i="7" s="1"/>
  <c r="O237" i="7"/>
  <c r="G238" i="7" s="1"/>
  <c r="Q237" i="7"/>
  <c r="I238" i="7" s="1"/>
  <c r="N238" i="7" l="1"/>
  <c r="F239" i="7" s="1"/>
  <c r="Q238" i="7"/>
  <c r="I239" i="7" s="1"/>
  <c r="R238" i="7"/>
  <c r="J239" i="7" s="1"/>
  <c r="P238" i="7"/>
  <c r="H239" i="7" s="1"/>
  <c r="O238" i="7"/>
  <c r="G239" i="7" s="1"/>
  <c r="M238" i="7"/>
  <c r="E239" i="7" s="1"/>
  <c r="M239" i="7" l="1"/>
  <c r="E240" i="7" s="1"/>
  <c r="P239" i="7"/>
  <c r="H240" i="7" s="1"/>
  <c r="Q239" i="7"/>
  <c r="I240" i="7" s="1"/>
  <c r="R239" i="7"/>
  <c r="J240" i="7" s="1"/>
  <c r="O239" i="7"/>
  <c r="G240" i="7" s="1"/>
  <c r="N239" i="7"/>
  <c r="F240" i="7" s="1"/>
  <c r="N240" i="7" l="1"/>
  <c r="F241" i="7" s="1"/>
  <c r="M240" i="7"/>
  <c r="E241" i="7" s="1"/>
  <c r="R240" i="7"/>
  <c r="J241" i="7" s="1"/>
  <c r="Q240" i="7"/>
  <c r="I241" i="7" s="1"/>
  <c r="O240" i="7"/>
  <c r="G241" i="7" s="1"/>
  <c r="P240" i="7"/>
  <c r="H241" i="7" s="1"/>
  <c r="P241" i="7" l="1"/>
  <c r="H242" i="7" s="1"/>
  <c r="N241" i="7"/>
  <c r="F242" i="7" s="1"/>
  <c r="Q241" i="7"/>
  <c r="I242" i="7" s="1"/>
  <c r="R241" i="7"/>
  <c r="J242" i="7" s="1"/>
  <c r="O241" i="7"/>
  <c r="G242" i="7" s="1"/>
  <c r="M241" i="7"/>
  <c r="E242" i="7" s="1"/>
  <c r="M242" i="7" l="1"/>
  <c r="E243" i="7" s="1"/>
  <c r="P242" i="7"/>
  <c r="H243" i="7" s="1"/>
  <c r="R242" i="7"/>
  <c r="J243" i="7" s="1"/>
  <c r="Q242" i="7"/>
  <c r="I243" i="7" s="1"/>
  <c r="O242" i="7"/>
  <c r="G243" i="7" s="1"/>
  <c r="N242" i="7"/>
  <c r="F243" i="7" s="1"/>
  <c r="N243" i="7" l="1"/>
  <c r="F244" i="7" s="1"/>
  <c r="M243" i="7"/>
  <c r="E244" i="7" s="1"/>
  <c r="Q243" i="7"/>
  <c r="I244" i="7" s="1"/>
  <c r="R243" i="7"/>
  <c r="J244" i="7" s="1"/>
  <c r="O243" i="7"/>
  <c r="G244" i="7" s="1"/>
  <c r="P243" i="7"/>
  <c r="H244" i="7" s="1"/>
  <c r="P244" i="7" l="1"/>
  <c r="H245" i="7" s="1"/>
  <c r="O244" i="7"/>
  <c r="G245" i="7" s="1"/>
  <c r="R244" i="7"/>
  <c r="J245" i="7" s="1"/>
  <c r="N244" i="7"/>
  <c r="F245" i="7" s="1"/>
  <c r="Q244" i="7"/>
  <c r="I245" i="7" s="1"/>
  <c r="M244" i="7"/>
  <c r="E245" i="7" s="1"/>
  <c r="Q245" i="7" l="1"/>
  <c r="I246" i="7" s="1"/>
  <c r="P245" i="7"/>
  <c r="H246" i="7" s="1"/>
  <c r="M245" i="7"/>
  <c r="E246" i="7" s="1"/>
  <c r="N245" i="7"/>
  <c r="F246" i="7" s="1"/>
  <c r="O245" i="7"/>
  <c r="G246" i="7" s="1"/>
  <c r="R245" i="7"/>
  <c r="J246" i="7" s="1"/>
  <c r="R246" i="7" l="1"/>
  <c r="J247" i="7" s="1"/>
  <c r="N246" i="7"/>
  <c r="F247" i="7" s="1"/>
  <c r="Q246" i="7"/>
  <c r="I247" i="7" s="1"/>
  <c r="M246" i="7"/>
  <c r="E247" i="7" s="1"/>
  <c r="O246" i="7"/>
  <c r="G247" i="7" s="1"/>
  <c r="P246" i="7"/>
  <c r="H247" i="7" s="1"/>
  <c r="M247" i="7" l="1"/>
  <c r="E248" i="7" s="1"/>
  <c r="P247" i="7"/>
  <c r="H248" i="7" s="1"/>
  <c r="N247" i="7"/>
  <c r="F248" i="7" s="1"/>
  <c r="R247" i="7"/>
  <c r="J248" i="7" s="1"/>
  <c r="O247" i="7"/>
  <c r="G248" i="7" s="1"/>
  <c r="Q247" i="7"/>
  <c r="I248" i="7" s="1"/>
  <c r="Q248" i="7" l="1"/>
  <c r="I249" i="7" s="1"/>
  <c r="N248" i="7"/>
  <c r="F249" i="7" s="1"/>
  <c r="P248" i="7"/>
  <c r="H249" i="7" s="1"/>
  <c r="R248" i="7"/>
  <c r="J249" i="7" s="1"/>
  <c r="O248" i="7"/>
  <c r="G249" i="7" s="1"/>
  <c r="M248" i="7"/>
  <c r="E249" i="7" s="1"/>
  <c r="M249" i="7" l="1"/>
  <c r="E250" i="7" s="1"/>
  <c r="P249" i="7"/>
  <c r="H250" i="7" s="1"/>
  <c r="Q249" i="7"/>
  <c r="I250" i="7" s="1"/>
  <c r="R249" i="7"/>
  <c r="J250" i="7" s="1"/>
  <c r="O249" i="7"/>
  <c r="G250" i="7" s="1"/>
  <c r="N249" i="7"/>
  <c r="F250" i="7" s="1"/>
  <c r="R250" i="7" l="1"/>
  <c r="J251" i="7" s="1"/>
  <c r="P250" i="7"/>
  <c r="H251" i="7" s="1"/>
  <c r="N250" i="7"/>
  <c r="F251" i="7" s="1"/>
  <c r="M250" i="7"/>
  <c r="E251" i="7" s="1"/>
  <c r="O250" i="7"/>
  <c r="G251" i="7" s="1"/>
  <c r="Q250" i="7"/>
  <c r="I251" i="7" s="1"/>
  <c r="M251" i="7" l="1"/>
  <c r="E252" i="7" s="1"/>
  <c r="N251" i="7"/>
  <c r="F252" i="7" s="1"/>
  <c r="Q251" i="7"/>
  <c r="I252" i="7" s="1"/>
  <c r="P251" i="7"/>
  <c r="H252" i="7" s="1"/>
  <c r="O251" i="7"/>
  <c r="G252" i="7" s="1"/>
  <c r="R251" i="7"/>
  <c r="J252" i="7" s="1"/>
  <c r="M252" i="7" l="1"/>
  <c r="E253" i="7" s="1"/>
  <c r="R252" i="7"/>
  <c r="J253" i="7" s="1"/>
  <c r="P252" i="7"/>
  <c r="H253" i="7" s="1"/>
  <c r="Q252" i="7"/>
  <c r="I253" i="7" s="1"/>
  <c r="O252" i="7"/>
  <c r="G253" i="7" s="1"/>
  <c r="N252" i="7"/>
  <c r="F253" i="7" s="1"/>
  <c r="O253" i="7" l="1"/>
  <c r="G254" i="7" s="1"/>
  <c r="Q253" i="7"/>
  <c r="I254" i="7" s="1"/>
  <c r="R253" i="7"/>
  <c r="J254" i="7" s="1"/>
  <c r="N253" i="7"/>
  <c r="F254" i="7" s="1"/>
  <c r="M253" i="7"/>
  <c r="E254" i="7" s="1"/>
  <c r="P253" i="7"/>
  <c r="H254" i="7" s="1"/>
  <c r="M254" i="7" l="1"/>
  <c r="E255" i="7" s="1"/>
  <c r="N254" i="7"/>
  <c r="F255" i="7" s="1"/>
  <c r="R254" i="7"/>
  <c r="J255" i="7" s="1"/>
  <c r="P254" i="7"/>
  <c r="H255" i="7" s="1"/>
  <c r="O254" i="7"/>
  <c r="G255" i="7" s="1"/>
  <c r="Q254" i="7"/>
  <c r="I255" i="7" s="1"/>
  <c r="P255" i="7" l="1"/>
  <c r="H256" i="7" s="1"/>
  <c r="M255" i="7"/>
  <c r="E256" i="7" s="1"/>
  <c r="R255" i="7"/>
  <c r="J256" i="7" s="1"/>
  <c r="Q255" i="7"/>
  <c r="I256" i="7" s="1"/>
  <c r="O255" i="7"/>
  <c r="G256" i="7" s="1"/>
  <c r="N255" i="7"/>
  <c r="F256" i="7" s="1"/>
  <c r="P256" i="7" l="1"/>
  <c r="H257" i="7" s="1"/>
  <c r="Q256" i="7"/>
  <c r="I257" i="7" s="1"/>
  <c r="R256" i="7"/>
  <c r="J257" i="7" s="1"/>
  <c r="N256" i="7"/>
  <c r="F257" i="7" s="1"/>
  <c r="O256" i="7"/>
  <c r="G257" i="7" s="1"/>
  <c r="M256" i="7"/>
  <c r="E257" i="7" s="1"/>
  <c r="N257" i="7" l="1"/>
  <c r="F258" i="7" s="1"/>
  <c r="R257" i="7"/>
  <c r="J258" i="7" s="1"/>
  <c r="M257" i="7"/>
  <c r="E258" i="7" s="1"/>
  <c r="Q257" i="7"/>
  <c r="I258" i="7" s="1"/>
  <c r="O257" i="7"/>
  <c r="G258" i="7" s="1"/>
  <c r="P257" i="7"/>
  <c r="H258" i="7" s="1"/>
  <c r="P258" i="7" l="1"/>
  <c r="H259" i="7" s="1"/>
  <c r="N258" i="7"/>
  <c r="F259" i="7" s="1"/>
  <c r="Q258" i="7"/>
  <c r="I259" i="7" s="1"/>
  <c r="M258" i="7"/>
  <c r="E259" i="7" s="1"/>
  <c r="O258" i="7"/>
  <c r="G259" i="7" s="1"/>
  <c r="R258" i="7"/>
  <c r="J259" i="7" s="1"/>
  <c r="R259" i="7" l="1"/>
  <c r="J260" i="7" s="1"/>
  <c r="M259" i="7"/>
  <c r="E260" i="7" s="1"/>
  <c r="P259" i="7"/>
  <c r="H260" i="7" s="1"/>
  <c r="Q259" i="7"/>
  <c r="I260" i="7" s="1"/>
  <c r="O259" i="7"/>
  <c r="G260" i="7" s="1"/>
  <c r="N259" i="7"/>
  <c r="F260" i="7" s="1"/>
  <c r="N260" i="7" l="1"/>
  <c r="F261" i="7" s="1"/>
  <c r="R260" i="7"/>
  <c r="J261" i="7" s="1"/>
  <c r="Q260" i="7"/>
  <c r="I261" i="7" s="1"/>
  <c r="P260" i="7"/>
  <c r="H261" i="7" s="1"/>
  <c r="O260" i="7"/>
  <c r="G261" i="7" s="1"/>
  <c r="M260" i="7"/>
  <c r="E261" i="7" s="1"/>
  <c r="M261" i="7" l="1"/>
  <c r="E262" i="7" s="1"/>
  <c r="P261" i="7"/>
  <c r="H262" i="7" s="1"/>
  <c r="N261" i="7"/>
  <c r="F262" i="7" s="1"/>
  <c r="Q261" i="7"/>
  <c r="I262" i="7" s="1"/>
  <c r="O261" i="7"/>
  <c r="G262" i="7" s="1"/>
  <c r="M262" i="7" s="1"/>
  <c r="E263" i="7" s="1"/>
  <c r="R261" i="7"/>
  <c r="J262" i="7" s="1"/>
  <c r="R262" i="7" l="1"/>
  <c r="J263" i="7" s="1"/>
  <c r="Q262" i="7"/>
  <c r="I263" i="7" s="1"/>
  <c r="N262" i="7"/>
  <c r="F263" i="7" s="1"/>
  <c r="O262" i="7"/>
  <c r="G263" i="7" s="1"/>
  <c r="P262" i="7"/>
  <c r="H263" i="7" s="1"/>
  <c r="P263" i="7" s="1"/>
  <c r="H264" i="7" s="1"/>
  <c r="R263" i="7" l="1"/>
  <c r="J264" i="7" s="1"/>
  <c r="N263" i="7"/>
  <c r="F264" i="7" s="1"/>
  <c r="Q263" i="7"/>
  <c r="I264" i="7" s="1"/>
  <c r="O263" i="7"/>
  <c r="G264" i="7" s="1"/>
  <c r="M263" i="7"/>
  <c r="E264" i="7" s="1"/>
  <c r="M264" i="7" s="1"/>
  <c r="P264" i="7" l="1"/>
  <c r="Q264" i="7"/>
  <c r="N264" i="7"/>
  <c r="O264" i="7"/>
  <c r="R264" i="7"/>
</calcChain>
</file>

<file path=xl/sharedStrings.xml><?xml version="1.0" encoding="utf-8"?>
<sst xmlns="http://schemas.openxmlformats.org/spreadsheetml/2006/main" count="1035" uniqueCount="423">
  <si>
    <t>Example 1</t>
  </si>
  <si>
    <t>Normalized</t>
  </si>
  <si>
    <t>Example 2</t>
  </si>
  <si>
    <t>You have a coin that you suspect is not a fair coin</t>
  </si>
  <si>
    <t>0%, 10%, 20%, 30%, 40%, 50%, 60%, 70%, 80%, 90%, 100%</t>
  </si>
  <si>
    <t>Random Number
Updated Every Time</t>
  </si>
  <si>
    <t>Random Number
Copied From Column B
So it doesn't update every time</t>
  </si>
  <si>
    <t>Flip #</t>
  </si>
  <si>
    <t>Column C Converted
Into 1 for heads
0 for tails</t>
  </si>
  <si>
    <t>Initial Probability</t>
  </si>
  <si>
    <t>Coin Possibilities</t>
  </si>
  <si>
    <t>Count of Number of Heads</t>
  </si>
  <si>
    <t>He pulls one out and rolls it 15 times.   After the 15 rolls, how many sides do you think the dice has ?</t>
  </si>
  <si>
    <t>Possible dice sides,   4, 6, 8, 10, 12, 20</t>
  </si>
  <si>
    <t>Roll #</t>
  </si>
  <si>
    <t>Dice Possibilities</t>
  </si>
  <si>
    <t>Example 3</t>
  </si>
  <si>
    <t>After the 80 rolls, how many sides do you think the dice has ?</t>
  </si>
  <si>
    <t>Probability of an error writing down the number</t>
  </si>
  <si>
    <t>Step 1</t>
  </si>
  <si>
    <t>Step 2</t>
  </si>
  <si>
    <t>Step 3</t>
  </si>
  <si>
    <t>Step 4</t>
  </si>
  <si>
    <t>Step 5</t>
  </si>
  <si>
    <t>Die</t>
  </si>
  <si>
    <t>Initial Probabilities</t>
  </si>
  <si>
    <t>Chance of Roll</t>
  </si>
  <si>
    <t>New Probability</t>
  </si>
  <si>
    <t>Normalized Final Result</t>
  </si>
  <si>
    <t>Total Probability</t>
  </si>
  <si>
    <t>Roll 1</t>
  </si>
  <si>
    <t>Roll 2</t>
  </si>
  <si>
    <t>Roll 3</t>
  </si>
  <si>
    <t>Roll 4</t>
  </si>
  <si>
    <t>Roll 5</t>
  </si>
  <si>
    <t>Roll 6</t>
  </si>
  <si>
    <t>Roll 7</t>
  </si>
  <si>
    <t>Roll 8</t>
  </si>
  <si>
    <t>Roll 9</t>
  </si>
  <si>
    <t>Roll 10</t>
  </si>
  <si>
    <t>Roll 11</t>
  </si>
  <si>
    <t>Roll 12</t>
  </si>
  <si>
    <t>Roll 13</t>
  </si>
  <si>
    <t>Roll 14</t>
  </si>
  <si>
    <t>Roll 15</t>
  </si>
  <si>
    <t>Flip 1</t>
  </si>
  <si>
    <t>Flip 2</t>
  </si>
  <si>
    <t>Flip 3</t>
  </si>
  <si>
    <t>Flip 4</t>
  </si>
  <si>
    <t>Flip 5</t>
  </si>
  <si>
    <t>Flip 6</t>
  </si>
  <si>
    <t>Flip 7</t>
  </si>
  <si>
    <t>Flip 8</t>
  </si>
  <si>
    <t>Flip 9</t>
  </si>
  <si>
    <t>Flip 10</t>
  </si>
  <si>
    <t>Flip 11</t>
  </si>
  <si>
    <t>Flip 12</t>
  </si>
  <si>
    <t>Flip 13</t>
  </si>
  <si>
    <t>Flip 14</t>
  </si>
  <si>
    <t>Flip 15</t>
  </si>
  <si>
    <t>Flip 16</t>
  </si>
  <si>
    <t>Flip 17</t>
  </si>
  <si>
    <t>Flip 18</t>
  </si>
  <si>
    <t>Flip 19</t>
  </si>
  <si>
    <t>Flip 20</t>
  </si>
  <si>
    <t>Flip 21</t>
  </si>
  <si>
    <t>Flip 22</t>
  </si>
  <si>
    <t>Flip 23</t>
  </si>
  <si>
    <t>Flip 24</t>
  </si>
  <si>
    <t>Flip 25</t>
  </si>
  <si>
    <t>Flip 26</t>
  </si>
  <si>
    <t>Flip 27</t>
  </si>
  <si>
    <t>Flip 28</t>
  </si>
  <si>
    <t>Flip 29</t>
  </si>
  <si>
    <t>Flip 30</t>
  </si>
  <si>
    <t>Flip 31</t>
  </si>
  <si>
    <t>Flip 32</t>
  </si>
  <si>
    <t>Flip 33</t>
  </si>
  <si>
    <t>Flip 34</t>
  </si>
  <si>
    <t>Flip 35</t>
  </si>
  <si>
    <t>Flip 36</t>
  </si>
  <si>
    <t>Flip 37</t>
  </si>
  <si>
    <t>Flip 38</t>
  </si>
  <si>
    <t>Flip 39</t>
  </si>
  <si>
    <t>Flip 40</t>
  </si>
  <si>
    <t>Flip 41</t>
  </si>
  <si>
    <t>Flip 42</t>
  </si>
  <si>
    <t>Flip 43</t>
  </si>
  <si>
    <t>Flip 44</t>
  </si>
  <si>
    <t>Flip 45</t>
  </si>
  <si>
    <t>Flip 46</t>
  </si>
  <si>
    <t>Flip 47</t>
  </si>
  <si>
    <t>Flip 48</t>
  </si>
  <si>
    <t>Flip 49</t>
  </si>
  <si>
    <t>Flip 50</t>
  </si>
  <si>
    <t>Flip 51</t>
  </si>
  <si>
    <t>Flip 52</t>
  </si>
  <si>
    <t>Flip 53</t>
  </si>
  <si>
    <t>Flip 54</t>
  </si>
  <si>
    <t>Flip 55</t>
  </si>
  <si>
    <t>Flip 56</t>
  </si>
  <si>
    <t>Flip 57</t>
  </si>
  <si>
    <t>Flip 58</t>
  </si>
  <si>
    <t>Flip 59</t>
  </si>
  <si>
    <t>Flip 60</t>
  </si>
  <si>
    <t>Flip 61</t>
  </si>
  <si>
    <t>Flip 62</t>
  </si>
  <si>
    <t>Flip 63</t>
  </si>
  <si>
    <t>Flip 64</t>
  </si>
  <si>
    <t>Flip 65</t>
  </si>
  <si>
    <t>Flip 66</t>
  </si>
  <si>
    <t>Flip 67</t>
  </si>
  <si>
    <t>Flip 68</t>
  </si>
  <si>
    <t>Flip 69</t>
  </si>
  <si>
    <t>Flip 70</t>
  </si>
  <si>
    <t>Flip 71</t>
  </si>
  <si>
    <t>Flip 72</t>
  </si>
  <si>
    <t>Flip 73</t>
  </si>
  <si>
    <t>Flip 74</t>
  </si>
  <si>
    <t>Flip 75</t>
  </si>
  <si>
    <t>Flip 76</t>
  </si>
  <si>
    <t>Flip 77</t>
  </si>
  <si>
    <t>Flip 78</t>
  </si>
  <si>
    <t>Flip 79</t>
  </si>
  <si>
    <t>Flip 80</t>
  </si>
  <si>
    <t>Flip 81</t>
  </si>
  <si>
    <t>Flip 82</t>
  </si>
  <si>
    <t>Flip 83</t>
  </si>
  <si>
    <t>Flip 84</t>
  </si>
  <si>
    <t>Flip 85</t>
  </si>
  <si>
    <t>Flip 86</t>
  </si>
  <si>
    <t>Flip 87</t>
  </si>
  <si>
    <t>Flip 88</t>
  </si>
  <si>
    <t>Flip 89</t>
  </si>
  <si>
    <t>Flip 90</t>
  </si>
  <si>
    <t>Flip 91</t>
  </si>
  <si>
    <t>Flip 92</t>
  </si>
  <si>
    <t>Flip 93</t>
  </si>
  <si>
    <t>Flip 94</t>
  </si>
  <si>
    <t>Flip 95</t>
  </si>
  <si>
    <t>Flip 96</t>
  </si>
  <si>
    <t>Flip 97</t>
  </si>
  <si>
    <t>Flip 98</t>
  </si>
  <si>
    <t>Flip 99</t>
  </si>
  <si>
    <t>Flip 100</t>
  </si>
  <si>
    <t>Initial</t>
  </si>
  <si>
    <t>Roll 16</t>
  </si>
  <si>
    <t>Roll 17</t>
  </si>
  <si>
    <t>Roll 18</t>
  </si>
  <si>
    <t>Roll 19</t>
  </si>
  <si>
    <t>Roll 20</t>
  </si>
  <si>
    <t>Roll 21</t>
  </si>
  <si>
    <t>Roll 22</t>
  </si>
  <si>
    <t>Roll 23</t>
  </si>
  <si>
    <t>Roll 24</t>
  </si>
  <si>
    <t>Roll 25</t>
  </si>
  <si>
    <t>Roll 26</t>
  </si>
  <si>
    <t>Roll 27</t>
  </si>
  <si>
    <t>Roll 28</t>
  </si>
  <si>
    <t>Roll 29</t>
  </si>
  <si>
    <t>Roll 30</t>
  </si>
  <si>
    <t>Roll 31</t>
  </si>
  <si>
    <t>Roll 32</t>
  </si>
  <si>
    <t>Roll 33</t>
  </si>
  <si>
    <t>Roll 34</t>
  </si>
  <si>
    <t>Roll 35</t>
  </si>
  <si>
    <t>Roll 36</t>
  </si>
  <si>
    <t>Roll 37</t>
  </si>
  <si>
    <t>Roll 38</t>
  </si>
  <si>
    <t>Roll 39</t>
  </si>
  <si>
    <t>Roll 40</t>
  </si>
  <si>
    <t>Roll 41</t>
  </si>
  <si>
    <t>Roll 42</t>
  </si>
  <si>
    <t>Roll 43</t>
  </si>
  <si>
    <t>Roll 44</t>
  </si>
  <si>
    <t>Roll 45</t>
  </si>
  <si>
    <t>Roll 46</t>
  </si>
  <si>
    <t>Roll 47</t>
  </si>
  <si>
    <t>Roll 48</t>
  </si>
  <si>
    <t>Roll 49</t>
  </si>
  <si>
    <t>Roll 50</t>
  </si>
  <si>
    <t>Roll 51</t>
  </si>
  <si>
    <t>Roll 52</t>
  </si>
  <si>
    <t>Roll 53</t>
  </si>
  <si>
    <t>Roll 54</t>
  </si>
  <si>
    <t>Roll 55</t>
  </si>
  <si>
    <t>Roll 56</t>
  </si>
  <si>
    <t>Roll 57</t>
  </si>
  <si>
    <t>Roll 58</t>
  </si>
  <si>
    <t>Roll 59</t>
  </si>
  <si>
    <t>Roll 60</t>
  </si>
  <si>
    <t>Roll 61</t>
  </si>
  <si>
    <t>Roll 62</t>
  </si>
  <si>
    <t>Roll 63</t>
  </si>
  <si>
    <t>Roll 64</t>
  </si>
  <si>
    <t>Roll 65</t>
  </si>
  <si>
    <t>Roll 66</t>
  </si>
  <si>
    <t>Roll 67</t>
  </si>
  <si>
    <t>Roll 68</t>
  </si>
  <si>
    <t>Roll 69</t>
  </si>
  <si>
    <t>Roll 70</t>
  </si>
  <si>
    <t>Roll 71</t>
  </si>
  <si>
    <t>Roll 72</t>
  </si>
  <si>
    <t>Roll 73</t>
  </si>
  <si>
    <t>Roll 74</t>
  </si>
  <si>
    <t>Roll 75</t>
  </si>
  <si>
    <t>Roll 76</t>
  </si>
  <si>
    <t>Roll 77</t>
  </si>
  <si>
    <t>Roll 78</t>
  </si>
  <si>
    <t>Roll 79</t>
  </si>
  <si>
    <t>Roll 80</t>
  </si>
  <si>
    <t>Example 6</t>
  </si>
  <si>
    <t>You are testing for a certain drug.  You know that .5% of the population uses this drug</t>
  </si>
  <si>
    <t>You have a test that will a produce 99% true positive results for users, and 98% true negative results for non-users</t>
  </si>
  <si>
    <t>Person's Probabilities</t>
  </si>
  <si>
    <t>Non-User</t>
  </si>
  <si>
    <t>True Positive</t>
  </si>
  <si>
    <t>True Negative</t>
  </si>
  <si>
    <t>Test 1</t>
  </si>
  <si>
    <t>If the results from multiple tests are independent of the other tests  (i.e. you aren't likely to get an incorrect to get an incorrect result over and over again on the same person because they have, for instance, weird blood)</t>
  </si>
  <si>
    <t>If you randomly test 1 person and get 1 positive result, then 1 negative result, what is the probability that they are actually a user of the drug?</t>
  </si>
  <si>
    <t>How about 2 positive results ?</t>
  </si>
  <si>
    <t>Test Result
1 = Positive Result
0 = Negative Result</t>
  </si>
  <si>
    <t>Test 2</t>
  </si>
  <si>
    <t>Non-Normalized</t>
  </si>
  <si>
    <t>Drug User</t>
  </si>
  <si>
    <t>Example 5</t>
  </si>
  <si>
    <t>You know this about the tank serial numbers</t>
  </si>
  <si>
    <t>- They start at 1
- They are sequential without gaps</t>
  </si>
  <si>
    <t>You have found these serial numbers,  30, 70, 140, 125</t>
  </si>
  <si>
    <t>Serial Number</t>
  </si>
  <si>
    <t>Tank Number</t>
  </si>
  <si>
    <t>Roll 81</t>
  </si>
  <si>
    <t>Roll 82</t>
  </si>
  <si>
    <t>Roll 83</t>
  </si>
  <si>
    <t>Roll 84</t>
  </si>
  <si>
    <t>Roll 85</t>
  </si>
  <si>
    <t>Roll 86</t>
  </si>
  <si>
    <t>Roll 87</t>
  </si>
  <si>
    <t>Roll 88</t>
  </si>
  <si>
    <t>Roll 89</t>
  </si>
  <si>
    <t>Roll 90</t>
  </si>
  <si>
    <t>Roll 91</t>
  </si>
  <si>
    <t>Roll 92</t>
  </si>
  <si>
    <t>Roll 93</t>
  </si>
  <si>
    <t>Roll 94</t>
  </si>
  <si>
    <t>Roll 95</t>
  </si>
  <si>
    <t>Roll 96</t>
  </si>
  <si>
    <t>Roll 97</t>
  </si>
  <si>
    <t>Roll 98</t>
  </si>
  <si>
    <t>Roll 99</t>
  </si>
  <si>
    <t>Roll 100</t>
  </si>
  <si>
    <t>Roll 101</t>
  </si>
  <si>
    <t>Roll 102</t>
  </si>
  <si>
    <t>Roll 103</t>
  </si>
  <si>
    <t>Roll 104</t>
  </si>
  <si>
    <t>Roll 105</t>
  </si>
  <si>
    <t>Roll 106</t>
  </si>
  <si>
    <t>Roll 107</t>
  </si>
  <si>
    <t>Roll 108</t>
  </si>
  <si>
    <t>Roll 109</t>
  </si>
  <si>
    <t>Roll 110</t>
  </si>
  <si>
    <t>Roll 111</t>
  </si>
  <si>
    <t>Roll 112</t>
  </si>
  <si>
    <t>Roll 113</t>
  </si>
  <si>
    <t>Roll 114</t>
  </si>
  <si>
    <t>Roll 115</t>
  </si>
  <si>
    <t>Roll 116</t>
  </si>
  <si>
    <t>Roll 117</t>
  </si>
  <si>
    <t>Roll 118</t>
  </si>
  <si>
    <t>Roll 119</t>
  </si>
  <si>
    <t>Roll 120</t>
  </si>
  <si>
    <t>Roll 121</t>
  </si>
  <si>
    <t>Roll 122</t>
  </si>
  <si>
    <t>Roll 123</t>
  </si>
  <si>
    <t>Roll 124</t>
  </si>
  <si>
    <t>Roll 125</t>
  </si>
  <si>
    <t>Roll 126</t>
  </si>
  <si>
    <t>Roll 127</t>
  </si>
  <si>
    <t>Roll 128</t>
  </si>
  <si>
    <t>Roll 129</t>
  </si>
  <si>
    <t>Roll 130</t>
  </si>
  <si>
    <t>Roll 131</t>
  </si>
  <si>
    <t>Roll 132</t>
  </si>
  <si>
    <t>Roll 133</t>
  </si>
  <si>
    <t>Roll 134</t>
  </si>
  <si>
    <t>Roll 135</t>
  </si>
  <si>
    <t>Roll 136</t>
  </si>
  <si>
    <t>Roll 137</t>
  </si>
  <si>
    <t>Roll 138</t>
  </si>
  <si>
    <t>Roll 139</t>
  </si>
  <si>
    <t>Roll 140</t>
  </si>
  <si>
    <t>Roll 141</t>
  </si>
  <si>
    <t>Roll 142</t>
  </si>
  <si>
    <t>Roll 143</t>
  </si>
  <si>
    <t>Roll 144</t>
  </si>
  <si>
    <t>Roll 145</t>
  </si>
  <si>
    <t>Roll 146</t>
  </si>
  <si>
    <t>Roll 147</t>
  </si>
  <si>
    <t>Roll 148</t>
  </si>
  <si>
    <t>Roll 149</t>
  </si>
  <si>
    <t>Roll 150</t>
  </si>
  <si>
    <t>Roll 151</t>
  </si>
  <si>
    <t>Roll 152</t>
  </si>
  <si>
    <t>Roll 153</t>
  </si>
  <si>
    <t>Roll 154</t>
  </si>
  <si>
    <t>Roll 155</t>
  </si>
  <si>
    <t>Roll 156</t>
  </si>
  <si>
    <t>Roll 157</t>
  </si>
  <si>
    <t>Roll 158</t>
  </si>
  <si>
    <t>Roll 159</t>
  </si>
  <si>
    <t>Roll 160</t>
  </si>
  <si>
    <t>Roll 161</t>
  </si>
  <si>
    <t>Roll 162</t>
  </si>
  <si>
    <t>Roll 163</t>
  </si>
  <si>
    <t>Roll 164</t>
  </si>
  <si>
    <t>Roll 165</t>
  </si>
  <si>
    <t>Roll 166</t>
  </si>
  <si>
    <t>Roll 167</t>
  </si>
  <si>
    <t>Roll 168</t>
  </si>
  <si>
    <t>Roll 169</t>
  </si>
  <si>
    <t>Roll 170</t>
  </si>
  <si>
    <t>Roll 171</t>
  </si>
  <si>
    <t>Roll 172</t>
  </si>
  <si>
    <t>Roll 173</t>
  </si>
  <si>
    <t>Roll 174</t>
  </si>
  <si>
    <t>Roll 175</t>
  </si>
  <si>
    <t>Roll 176</t>
  </si>
  <si>
    <t>Roll 177</t>
  </si>
  <si>
    <t>Roll 178</t>
  </si>
  <si>
    <t>Roll 179</t>
  </si>
  <si>
    <t>Roll 180</t>
  </si>
  <si>
    <t>Roll 181</t>
  </si>
  <si>
    <t>Roll 182</t>
  </si>
  <si>
    <t>Roll 183</t>
  </si>
  <si>
    <t>Roll 184</t>
  </si>
  <si>
    <t>Roll 185</t>
  </si>
  <si>
    <t>Roll 186</t>
  </si>
  <si>
    <t>Roll 187</t>
  </si>
  <si>
    <t>Roll 188</t>
  </si>
  <si>
    <t>Roll 189</t>
  </si>
  <si>
    <t>Roll 190</t>
  </si>
  <si>
    <t>Roll 191</t>
  </si>
  <si>
    <t>Roll 192</t>
  </si>
  <si>
    <t>Roll 193</t>
  </si>
  <si>
    <t>Roll 194</t>
  </si>
  <si>
    <t>Roll 195</t>
  </si>
  <si>
    <t>Roll 196</t>
  </si>
  <si>
    <t>Roll 197</t>
  </si>
  <si>
    <t>Roll 198</t>
  </si>
  <si>
    <t>Roll 199</t>
  </si>
  <si>
    <t>Roll 200</t>
  </si>
  <si>
    <t>Roll 201</t>
  </si>
  <si>
    <t>Roll 202</t>
  </si>
  <si>
    <t>Roll 203</t>
  </si>
  <si>
    <t>Roll 204</t>
  </si>
  <si>
    <t>Roll 205</t>
  </si>
  <si>
    <t>Roll 206</t>
  </si>
  <si>
    <t>Roll 207</t>
  </si>
  <si>
    <t>Roll 208</t>
  </si>
  <si>
    <t>Roll 209</t>
  </si>
  <si>
    <t>Roll 210</t>
  </si>
  <si>
    <t>Roll 211</t>
  </si>
  <si>
    <t>Roll 212</t>
  </si>
  <si>
    <t>Roll 213</t>
  </si>
  <si>
    <t>Roll 214</t>
  </si>
  <si>
    <t>Roll 215</t>
  </si>
  <si>
    <t>Roll 216</t>
  </si>
  <si>
    <t>Roll 217</t>
  </si>
  <si>
    <t>Roll 218</t>
  </si>
  <si>
    <t>Roll 219</t>
  </si>
  <si>
    <t>Roll 220</t>
  </si>
  <si>
    <t>Roll 221</t>
  </si>
  <si>
    <t>Roll 222</t>
  </si>
  <si>
    <t>Roll 223</t>
  </si>
  <si>
    <t>Roll 224</t>
  </si>
  <si>
    <t>Roll 225</t>
  </si>
  <si>
    <t>Roll 226</t>
  </si>
  <si>
    <t>Roll 227</t>
  </si>
  <si>
    <t>Roll 228</t>
  </si>
  <si>
    <t>Roll 229</t>
  </si>
  <si>
    <t>Roll 230</t>
  </si>
  <si>
    <t>Roll 231</t>
  </si>
  <si>
    <t>Roll 232</t>
  </si>
  <si>
    <t>Roll 233</t>
  </si>
  <si>
    <t>Roll 234</t>
  </si>
  <si>
    <t>Roll 235</t>
  </si>
  <si>
    <t>Roll 236</t>
  </si>
  <si>
    <t>Roll 237</t>
  </si>
  <si>
    <t>Roll 238</t>
  </si>
  <si>
    <t>Roll 239</t>
  </si>
  <si>
    <t>Roll 240</t>
  </si>
  <si>
    <t>Roll 241</t>
  </si>
  <si>
    <t>Roll 242</t>
  </si>
  <si>
    <t>Roll 243</t>
  </si>
  <si>
    <t>Roll 244</t>
  </si>
  <si>
    <t>Roll 245</t>
  </si>
  <si>
    <t>Roll 246</t>
  </si>
  <si>
    <t>Roll 247</t>
  </si>
  <si>
    <t>Roll 248</t>
  </si>
  <si>
    <t>Roll 249</t>
  </si>
  <si>
    <t>Roll 250</t>
  </si>
  <si>
    <t>Tank 1</t>
  </si>
  <si>
    <t>Tank 2</t>
  </si>
  <si>
    <t>Tank 3</t>
  </si>
  <si>
    <t>Tank 4</t>
  </si>
  <si>
    <t>Total Number of Tanks</t>
  </si>
  <si>
    <t>You are analyzing serial numbers pulled off of wrecked or captured tanks.  
Use those numbers to estimate how many tanks have been produced</t>
  </si>
  <si>
    <t>Weighted Average Number of Tanks</t>
  </si>
  <si>
    <t xml:space="preserve">Suppose that your friend has 3 dice.  One has 4 sides, one has 6 sides, and one has 8 sides.  He draws one dice from a bag at random, rolls it one time without showing you, and reports the result as having rolled a 2.   </t>
  </si>
  <si>
    <t>How would you calculate the probability that the dice was the 4 sided die, the probability for the 6 sided die, and the probability for the 8 sided die</t>
  </si>
  <si>
    <t>A friend has a bag with difference dice in it</t>
  </si>
  <si>
    <t>Input: Actual Dice Sides</t>
  </si>
  <si>
    <t>After 100 tosses, what is the probability that the coin is weighted to comes up heads each of these percentages,</t>
  </si>
  <si>
    <t>Input: Probability That The Coin Will Be Heads</t>
  </si>
  <si>
    <t>Example 4</t>
  </si>
  <si>
    <t xml:space="preserve">He pulls one out and rolls it 80 times.  He writes down the number, but on any roll there is a 5% chance that he reads the number wrong, and writes down a random number between 1 and 20 instead of the actual roll
</t>
  </si>
  <si>
    <t>Example 4A</t>
  </si>
  <si>
    <t xml:space="preserve">He pulls one out and rolls it 250 times.  He writes down the number, but on any roll there is an 75% chance that he reads the number wrong, and writes down a random number between 1 and 20 instead of the actual roll
</t>
  </si>
  <si>
    <t>Example 5A</t>
  </si>
  <si>
    <t>This Problem is the same as Example 5, except we are assuming there could be up to 2,000 tanks to start, not 1,000</t>
  </si>
  <si>
    <t>You randomly test 1 person from the population and get a positive result.   What is the probability that they are actually a user of the drug ?</t>
  </si>
  <si>
    <t>Extra Questions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</si>
</sst>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
    <numFmt numFmtId="166" formatCode="0.000000"/>
    <numFmt numFmtId="167" formatCode="0.00000"/>
    <numFmt numFmtId="168" formatCode="0.0"/>
  </numFmts>
  <fonts count="2" x14ac:knownFonts="1">
    <font>
      <sz val="11"/>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rgb="FF92D050"/>
        <bgColor indexed="64"/>
      </patternFill>
    </fill>
    <fill>
      <patternFill patternType="solid">
        <fgColor theme="3"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3" tint="0.79998168889431442"/>
        <bgColor indexed="64"/>
      </patternFill>
    </fill>
  </fills>
  <borders count="21">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100">
    <xf numFmtId="0" fontId="0" fillId="0" borderId="0" xfId="0"/>
    <xf numFmtId="0" fontId="0" fillId="3" borderId="0" xfId="0" applyFill="1" applyAlignment="1">
      <alignment wrapText="1"/>
    </xf>
    <xf numFmtId="0" fontId="0" fillId="4" borderId="0" xfId="0" applyFill="1" applyAlignment="1">
      <alignment wrapText="1"/>
    </xf>
    <xf numFmtId="164" fontId="0" fillId="3" borderId="0" xfId="0" applyNumberFormat="1" applyFill="1" applyAlignment="1">
      <alignment horizontal="center"/>
    </xf>
    <xf numFmtId="0" fontId="0" fillId="6" borderId="0" xfId="0" applyFill="1" applyAlignment="1">
      <alignment wrapText="1"/>
    </xf>
    <xf numFmtId="164" fontId="0" fillId="6" borderId="0" xfId="0" applyNumberFormat="1" applyFill="1" applyAlignment="1">
      <alignment horizontal="center"/>
    </xf>
    <xf numFmtId="0" fontId="0" fillId="4" borderId="0" xfId="0" applyFill="1" applyAlignment="1">
      <alignment horizontal="center"/>
    </xf>
    <xf numFmtId="0" fontId="0" fillId="0" borderId="0" xfId="0" applyFill="1"/>
    <xf numFmtId="0" fontId="0" fillId="0" borderId="1" xfId="0" applyBorder="1"/>
    <xf numFmtId="0" fontId="0" fillId="0" borderId="4" xfId="0" applyBorder="1"/>
    <xf numFmtId="0" fontId="0" fillId="0" borderId="0" xfId="0" applyBorder="1"/>
    <xf numFmtId="0" fontId="0" fillId="0" borderId="5" xfId="0" applyBorder="1"/>
    <xf numFmtId="0" fontId="0" fillId="0" borderId="6" xfId="0" applyBorder="1"/>
    <xf numFmtId="0" fontId="0" fillId="7" borderId="1" xfId="0" applyFill="1" applyBorder="1"/>
    <xf numFmtId="0" fontId="0" fillId="7" borderId="2" xfId="0" applyFill="1" applyBorder="1"/>
    <xf numFmtId="0" fontId="0" fillId="7" borderId="3" xfId="0" applyFill="1" applyBorder="1"/>
    <xf numFmtId="0" fontId="0" fillId="5" borderId="4" xfId="0" applyFill="1" applyBorder="1" applyAlignment="1">
      <alignment wrapText="1"/>
    </xf>
    <xf numFmtId="0" fontId="0" fillId="5" borderId="0" xfId="0" applyFill="1" applyBorder="1"/>
    <xf numFmtId="0" fontId="0" fillId="5" borderId="5" xfId="0" applyFill="1" applyBorder="1"/>
    <xf numFmtId="0" fontId="0" fillId="0" borderId="4" xfId="0" applyFill="1" applyBorder="1" applyAlignment="1">
      <alignment horizontal="center"/>
    </xf>
    <xf numFmtId="0" fontId="0" fillId="0" borderId="6" xfId="0" applyFill="1" applyBorder="1" applyAlignment="1">
      <alignment horizontal="center"/>
    </xf>
    <xf numFmtId="1" fontId="0" fillId="3" borderId="0" xfId="0" applyNumberFormat="1" applyFill="1" applyAlignment="1">
      <alignment horizontal="center"/>
    </xf>
    <xf numFmtId="1" fontId="0" fillId="6" borderId="0" xfId="0" applyNumberFormat="1" applyFill="1" applyAlignment="1">
      <alignment horizontal="center"/>
    </xf>
    <xf numFmtId="165" fontId="0" fillId="0" borderId="0" xfId="0" applyNumberFormat="1" applyBorder="1"/>
    <xf numFmtId="165" fontId="0" fillId="0" borderId="5" xfId="0" applyNumberFormat="1" applyBorder="1"/>
    <xf numFmtId="165" fontId="0" fillId="0" borderId="7" xfId="0" applyNumberFormat="1" applyBorder="1"/>
    <xf numFmtId="165" fontId="0" fillId="0" borderId="8" xfId="0" applyNumberFormat="1" applyBorder="1"/>
    <xf numFmtId="13" fontId="0" fillId="0" borderId="0" xfId="0" applyNumberFormat="1"/>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12" fontId="0" fillId="0" borderId="13" xfId="0" applyNumberFormat="1" applyBorder="1" applyAlignment="1">
      <alignment horizontal="center"/>
    </xf>
    <xf numFmtId="13" fontId="0" fillId="0" borderId="13" xfId="0" applyNumberFormat="1" applyBorder="1" applyAlignment="1">
      <alignment horizontal="center"/>
    </xf>
    <xf numFmtId="13" fontId="0" fillId="0" borderId="14" xfId="0" applyNumberForma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13" fontId="0" fillId="0" borderId="16" xfId="0" applyNumberFormat="1" applyBorder="1" applyAlignment="1">
      <alignment horizontal="center"/>
    </xf>
    <xf numFmtId="0" fontId="0" fillId="0" borderId="17" xfId="0" applyBorder="1" applyAlignment="1">
      <alignment horizontal="center"/>
    </xf>
    <xf numFmtId="0" fontId="0" fillId="7" borderId="1" xfId="0" applyFill="1" applyBorder="1" applyAlignment="1">
      <alignment wrapText="1"/>
    </xf>
    <xf numFmtId="0" fontId="0" fillId="0" borderId="4" xfId="0" applyBorder="1" applyAlignment="1">
      <alignment horizontal="center"/>
    </xf>
    <xf numFmtId="0" fontId="0" fillId="0" borderId="0" xfId="0" applyAlignment="1">
      <alignment wrapText="1"/>
    </xf>
    <xf numFmtId="0" fontId="0" fillId="0" borderId="1" xfId="0" applyFill="1" applyBorder="1" applyAlignment="1">
      <alignment horizontal="center"/>
    </xf>
    <xf numFmtId="0" fontId="0" fillId="0" borderId="2" xfId="0" applyFill="1" applyBorder="1" applyAlignment="1">
      <alignment horizontal="center"/>
    </xf>
    <xf numFmtId="0" fontId="0" fillId="0" borderId="4" xfId="0" applyFill="1" applyBorder="1" applyAlignment="1">
      <alignment horizontal="center" wrapText="1"/>
    </xf>
    <xf numFmtId="0" fontId="0" fillId="0" borderId="0" xfId="0" applyFill="1" applyBorder="1" applyAlignment="1">
      <alignment horizontal="center"/>
    </xf>
    <xf numFmtId="166" fontId="0" fillId="0" borderId="0" xfId="0" applyNumberFormat="1" applyFill="1" applyBorder="1" applyAlignment="1">
      <alignment horizontal="center"/>
    </xf>
    <xf numFmtId="0" fontId="0" fillId="0" borderId="4" xfId="0" applyFill="1" applyBorder="1"/>
    <xf numFmtId="0" fontId="0" fillId="0" borderId="3" xfId="0" applyFill="1" applyBorder="1" applyAlignment="1">
      <alignment horizontal="center"/>
    </xf>
    <xf numFmtId="0" fontId="0" fillId="0" borderId="5" xfId="0" applyFill="1" applyBorder="1" applyAlignment="1">
      <alignment horizontal="center"/>
    </xf>
    <xf numFmtId="166" fontId="0" fillId="0" borderId="5" xfId="0" applyNumberFormat="1" applyFill="1" applyBorder="1" applyAlignment="1">
      <alignment horizontal="center"/>
    </xf>
    <xf numFmtId="166" fontId="0" fillId="0" borderId="7" xfId="0" applyNumberFormat="1" applyBorder="1" applyAlignment="1">
      <alignment horizontal="center"/>
    </xf>
    <xf numFmtId="166" fontId="0" fillId="0" borderId="8" xfId="0" applyNumberFormat="1" applyBorder="1" applyAlignment="1">
      <alignment horizontal="center"/>
    </xf>
    <xf numFmtId="164" fontId="0" fillId="0" borderId="0" xfId="0" applyNumberFormat="1" applyFill="1" applyBorder="1" applyAlignment="1">
      <alignment horizontal="center"/>
    </xf>
    <xf numFmtId="164" fontId="0" fillId="0" borderId="5" xfId="0" applyNumberFormat="1" applyFill="1" applyBorder="1" applyAlignment="1">
      <alignment horizontal="center"/>
    </xf>
    <xf numFmtId="164" fontId="0" fillId="0" borderId="8" xfId="0" applyNumberFormat="1" applyFill="1" applyBorder="1" applyAlignment="1">
      <alignment horizontal="center"/>
    </xf>
    <xf numFmtId="164" fontId="0" fillId="8" borderId="0" xfId="0" applyNumberFormat="1" applyFill="1" applyBorder="1" applyAlignment="1">
      <alignment horizontal="center"/>
    </xf>
    <xf numFmtId="164" fontId="0" fillId="8" borderId="7" xfId="0" applyNumberFormat="1" applyFill="1" applyBorder="1" applyAlignment="1">
      <alignment horizontal="center"/>
    </xf>
    <xf numFmtId="0" fontId="0" fillId="0" borderId="0" xfId="0" applyAlignment="1">
      <alignment horizontal="center"/>
    </xf>
    <xf numFmtId="0" fontId="0" fillId="0" borderId="0" xfId="0" applyAlignment="1"/>
    <xf numFmtId="0" fontId="0" fillId="0" borderId="0" xfId="0" applyFill="1" applyBorder="1"/>
    <xf numFmtId="167" fontId="0" fillId="0" borderId="0" xfId="0" applyNumberFormat="1" applyBorder="1"/>
    <xf numFmtId="0" fontId="0" fillId="0" borderId="5" xfId="0" applyFill="1" applyBorder="1"/>
    <xf numFmtId="0" fontId="0" fillId="0" borderId="7" xfId="0" applyFill="1" applyBorder="1"/>
    <xf numFmtId="0" fontId="0" fillId="0" borderId="8" xfId="0" applyFill="1" applyBorder="1"/>
    <xf numFmtId="167" fontId="0" fillId="0" borderId="5" xfId="0" applyNumberFormat="1" applyBorder="1"/>
    <xf numFmtId="167" fontId="0" fillId="0" borderId="7" xfId="0" applyNumberFormat="1" applyBorder="1"/>
    <xf numFmtId="167" fontId="0" fillId="0" borderId="8" xfId="0" applyNumberFormat="1" applyBorder="1"/>
    <xf numFmtId="0" fontId="0" fillId="2" borderId="0" xfId="0" applyFill="1" applyAlignment="1">
      <alignment wrapText="1"/>
    </xf>
    <xf numFmtId="168" fontId="0" fillId="2" borderId="0" xfId="0" applyNumberFormat="1" applyFill="1"/>
    <xf numFmtId="0" fontId="0" fillId="0" borderId="0" xfId="0" applyBorder="1" applyAlignment="1">
      <alignment horizontal="center"/>
    </xf>
    <xf numFmtId="0" fontId="1" fillId="0" borderId="0" xfId="0" applyFont="1"/>
    <xf numFmtId="0" fontId="0" fillId="7" borderId="2" xfId="0" applyFill="1" applyBorder="1" applyAlignment="1">
      <alignment horizontal="center"/>
    </xf>
    <xf numFmtId="0" fontId="0" fillId="7" borderId="3" xfId="0" applyFill="1" applyBorder="1" applyAlignment="1">
      <alignment horizontal="center"/>
    </xf>
    <xf numFmtId="164" fontId="0" fillId="5" borderId="0" xfId="0" applyNumberFormat="1" applyFill="1" applyBorder="1" applyAlignment="1">
      <alignment horizontal="center"/>
    </xf>
    <xf numFmtId="164" fontId="0" fillId="5" borderId="5" xfId="0" applyNumberFormat="1" applyFill="1" applyBorder="1" applyAlignment="1">
      <alignment horizontal="center"/>
    </xf>
    <xf numFmtId="2" fontId="0" fillId="0" borderId="0" xfId="0" applyNumberFormat="1" applyBorder="1" applyAlignment="1">
      <alignment horizontal="center"/>
    </xf>
    <xf numFmtId="2" fontId="0" fillId="0" borderId="5" xfId="0" applyNumberFormat="1" applyBorder="1" applyAlignment="1">
      <alignment horizontal="center"/>
    </xf>
    <xf numFmtId="2" fontId="0" fillId="0" borderId="7" xfId="0" applyNumberFormat="1" applyBorder="1" applyAlignment="1">
      <alignment horizontal="center"/>
    </xf>
    <xf numFmtId="2" fontId="0" fillId="0" borderId="8" xfId="0" applyNumberFormat="1" applyBorder="1" applyAlignment="1">
      <alignment horizontal="center"/>
    </xf>
    <xf numFmtId="0" fontId="0" fillId="0" borderId="5" xfId="0" applyBorder="1" applyAlignment="1">
      <alignment horizontal="center"/>
    </xf>
    <xf numFmtId="164" fontId="0" fillId="0" borderId="0" xfId="0" applyNumberFormat="1" applyBorder="1" applyAlignment="1">
      <alignment horizontal="center"/>
    </xf>
    <xf numFmtId="164" fontId="0" fillId="0" borderId="5" xfId="0" applyNumberFormat="1" applyBorder="1" applyAlignment="1">
      <alignment horizontal="center"/>
    </xf>
    <xf numFmtId="0" fontId="0" fillId="0" borderId="3" xfId="0" applyBorder="1"/>
    <xf numFmtId="0" fontId="0" fillId="0" borderId="8" xfId="0" applyBorder="1"/>
    <xf numFmtId="0" fontId="0" fillId="9" borderId="0" xfId="0" applyFill="1" applyAlignment="1">
      <alignment horizontal="center"/>
    </xf>
    <xf numFmtId="0" fontId="0" fillId="0" borderId="0" xfId="0" applyAlignment="1">
      <alignment horizontal="center" wrapText="1"/>
    </xf>
    <xf numFmtId="0" fontId="0" fillId="2" borderId="0" xfId="0" applyFill="1" applyAlignment="1">
      <alignment horizontal="center" wrapText="1"/>
    </xf>
    <xf numFmtId="0" fontId="0" fillId="2" borderId="0" xfId="0" applyFill="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0" xfId="0" applyAlignment="1">
      <alignment horizontal="left"/>
    </xf>
    <xf numFmtId="0" fontId="0" fillId="0" borderId="7" xfId="0" applyBorder="1" applyAlignment="1">
      <alignment horizontal="center"/>
    </xf>
    <xf numFmtId="0" fontId="0" fillId="0" borderId="0" xfId="0" quotePrefix="1" applyAlignment="1">
      <alignment horizontal="left" wrapText="1"/>
    </xf>
    <xf numFmtId="0" fontId="0" fillId="0" borderId="0" xfId="0"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Dice</a:t>
            </a:r>
            <a:r>
              <a:rPr lang="en-US" baseline="0"/>
              <a:t> Probability vs Roll</a:t>
            </a:r>
            <a:endParaRPr lang="en-US"/>
          </a:p>
        </c:rich>
      </c:tx>
      <c:layout/>
      <c:overlay val="0"/>
    </c:title>
    <c:autoTitleDeleted val="0"/>
    <c:plotArea>
      <c:layout>
        <c:manualLayout>
          <c:layoutTarget val="inner"/>
          <c:xMode val="edge"/>
          <c:yMode val="edge"/>
          <c:x val="0.10053214015564629"/>
          <c:y val="0.12648848269208374"/>
          <c:w val="0.87157331333223631"/>
          <c:h val="0.73164966062073877"/>
        </c:manualLayout>
      </c:layout>
      <c:lineChart>
        <c:grouping val="standard"/>
        <c:varyColors val="0"/>
        <c:ser>
          <c:idx val="0"/>
          <c:order val="0"/>
          <c:tx>
            <c:v>4 Sided</c:v>
          </c:tx>
          <c:spPr>
            <a:ln w="57150"/>
          </c:spPr>
          <c:marker>
            <c:symbol val="none"/>
          </c:marker>
          <c:cat>
            <c:numRef>
              <c:f>'Example 2 - Which Dice'!$A$13:$A$28</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'Example 2 - Which Dice'!$M$13:$M$28</c:f>
              <c:numCache>
                <c:formatCode>0.000</c:formatCode>
                <c:ptCount val="16"/>
                <c:pt idx="0" formatCode="General">
                  <c:v>0.16666666666666669</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ser>
        <c:ser>
          <c:idx val="1"/>
          <c:order val="1"/>
          <c:tx>
            <c:v>6 Sided</c:v>
          </c:tx>
          <c:spPr>
            <a:ln w="57150"/>
          </c:spPr>
          <c:marker>
            <c:symbol val="none"/>
          </c:marker>
          <c:cat>
            <c:numRef>
              <c:f>'Example 2 - Which Dice'!$A$13:$A$28</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'Example 2 - Which Dice'!$N$13:$N$28</c:f>
              <c:numCache>
                <c:formatCode>0.000</c:formatCode>
                <c:ptCount val="16"/>
                <c:pt idx="0" formatCode="General">
                  <c:v>0.16666666666666669</c:v>
                </c:pt>
                <c:pt idx="1">
                  <c:v>0.31746031746031739</c:v>
                </c:pt>
                <c:pt idx="2">
                  <c:v>0.44198895027624308</c:v>
                </c:pt>
                <c:pt idx="3">
                  <c:v>0.55869823311683764</c:v>
                </c:pt>
                <c:pt idx="4">
                  <c:v>0.65936692533081687</c:v>
                </c:pt>
                <c:pt idx="5">
                  <c:v>0</c:v>
                </c:pt>
                <c:pt idx="6">
                  <c:v>0</c:v>
                </c:pt>
                <c:pt idx="7">
                  <c:v>0</c:v>
                </c:pt>
                <c:pt idx="8">
                  <c:v>0</c:v>
                </c:pt>
                <c:pt idx="9">
                  <c:v>0</c:v>
                </c:pt>
                <c:pt idx="10">
                  <c:v>0</c:v>
                </c:pt>
                <c:pt idx="11">
                  <c:v>0</c:v>
                </c:pt>
                <c:pt idx="12">
                  <c:v>0</c:v>
                </c:pt>
                <c:pt idx="13">
                  <c:v>0</c:v>
                </c:pt>
                <c:pt idx="14">
                  <c:v>0</c:v>
                </c:pt>
                <c:pt idx="15">
                  <c:v>0</c:v>
                </c:pt>
              </c:numCache>
            </c:numRef>
          </c:val>
          <c:smooth val="0"/>
        </c:ser>
        <c:ser>
          <c:idx val="2"/>
          <c:order val="2"/>
          <c:tx>
            <c:v>8 Sided</c:v>
          </c:tx>
          <c:spPr>
            <a:ln w="57150"/>
          </c:spPr>
          <c:marker>
            <c:symbol val="none"/>
          </c:marker>
          <c:cat>
            <c:numRef>
              <c:f>'Example 2 - Which Dice'!$A$13:$A$28</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'Example 2 - Which Dice'!$O$13:$O$28</c:f>
              <c:numCache>
                <c:formatCode>0.000</c:formatCode>
                <c:ptCount val="16"/>
                <c:pt idx="0" formatCode="General">
                  <c:v>0.16666666666666669</c:v>
                </c:pt>
                <c:pt idx="1">
                  <c:v>0.23809523809523805</c:v>
                </c:pt>
                <c:pt idx="2">
                  <c:v>0.24861878453038674</c:v>
                </c:pt>
                <c:pt idx="3">
                  <c:v>0.23570081709616592</c:v>
                </c:pt>
                <c:pt idx="4">
                  <c:v>0.20862781621795379</c:v>
                </c:pt>
                <c:pt idx="5">
                  <c:v>0.68045391372449215</c:v>
                </c:pt>
                <c:pt idx="6">
                  <c:v>0.73853525826081556</c:v>
                </c:pt>
                <c:pt idx="7">
                  <c:v>0.78747519848482683</c:v>
                </c:pt>
                <c:pt idx="8">
                  <c:v>0.8281944130123674</c:v>
                </c:pt>
                <c:pt idx="9">
                  <c:v>0.86170336047497931</c:v>
                </c:pt>
                <c:pt idx="10">
                  <c:v>0.88903068342253666</c:v>
                </c:pt>
                <c:pt idx="11">
                  <c:v>0.91115981432306303</c:v>
                </c:pt>
                <c:pt idx="12">
                  <c:v>0.92898503875169958</c:v>
                </c:pt>
                <c:pt idx="13">
                  <c:v>0.94328897324735705</c:v>
                </c:pt>
                <c:pt idx="14">
                  <c:v>0.95473721030344882</c:v>
                </c:pt>
                <c:pt idx="15">
                  <c:v>0.96388412537450929</c:v>
                </c:pt>
              </c:numCache>
            </c:numRef>
          </c:val>
          <c:smooth val="0"/>
        </c:ser>
        <c:ser>
          <c:idx val="3"/>
          <c:order val="3"/>
          <c:tx>
            <c:v>10 Sided</c:v>
          </c:tx>
          <c:spPr>
            <a:ln w="57150"/>
          </c:spPr>
          <c:marker>
            <c:symbol val="none"/>
          </c:marker>
          <c:cat>
            <c:numRef>
              <c:f>'Example 2 - Which Dice'!$A$13:$A$28</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'Example 2 - Which Dice'!$P$13:$P$28</c:f>
              <c:numCache>
                <c:formatCode>0.000</c:formatCode>
                <c:ptCount val="16"/>
                <c:pt idx="0" formatCode="General">
                  <c:v>0.16666666666666669</c:v>
                </c:pt>
                <c:pt idx="1">
                  <c:v>0.19047619047619047</c:v>
                </c:pt>
                <c:pt idx="2">
                  <c:v>0.15911602209944756</c:v>
                </c:pt>
                <c:pt idx="3">
                  <c:v>0.12067881835323699</c:v>
                </c:pt>
                <c:pt idx="4">
                  <c:v>8.545395352287391E-2</c:v>
                </c:pt>
                <c:pt idx="5">
                  <c:v>0.22297113844924168</c:v>
                </c:pt>
                <c:pt idx="6">
                  <c:v>0.19360258674152334</c:v>
                </c:pt>
                <c:pt idx="7">
                  <c:v>0.16514551874528527</c:v>
                </c:pt>
                <c:pt idx="8">
                  <c:v>0.1389479655710171</c:v>
                </c:pt>
                <c:pt idx="9">
                  <c:v>0.11565586725291684</c:v>
                </c:pt>
                <c:pt idx="10">
                  <c:v>9.5458942761008206E-2</c:v>
                </c:pt>
                <c:pt idx="11">
                  <c:v>7.8268032078939856E-2</c:v>
                </c:pt>
                <c:pt idx="12">
                  <c:v>6.3839365758589547E-2</c:v>
                </c:pt>
                <c:pt idx="13">
                  <c:v>5.1857859721917719E-2</c:v>
                </c:pt>
                <c:pt idx="14">
                  <c:v>4.1989786567962539E-2</c:v>
                </c:pt>
                <c:pt idx="15">
                  <c:v>3.3913657717695174E-2</c:v>
                </c:pt>
              </c:numCache>
            </c:numRef>
          </c:val>
          <c:smooth val="0"/>
        </c:ser>
        <c:ser>
          <c:idx val="4"/>
          <c:order val="4"/>
          <c:tx>
            <c:v>12 Sided</c:v>
          </c:tx>
          <c:spPr>
            <a:ln w="57150"/>
          </c:spPr>
          <c:marker>
            <c:symbol val="none"/>
          </c:marker>
          <c:cat>
            <c:numRef>
              <c:f>'Example 2 - Which Dice'!$A$13:$A$28</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'Example 2 - Which Dice'!$Q$13:$Q$28</c:f>
              <c:numCache>
                <c:formatCode>0.000</c:formatCode>
                <c:ptCount val="16"/>
                <c:pt idx="0" formatCode="General">
                  <c:v>0.16666666666666669</c:v>
                </c:pt>
                <c:pt idx="1">
                  <c:v>0.15873015873015869</c:v>
                </c:pt>
                <c:pt idx="2">
                  <c:v>0.11049723756906077</c:v>
                </c:pt>
                <c:pt idx="3">
                  <c:v>6.9837279139604705E-2</c:v>
                </c:pt>
                <c:pt idx="4">
                  <c:v>4.1210432833176054E-2</c:v>
                </c:pt>
                <c:pt idx="5">
                  <c:v>8.9607099749727359E-2</c:v>
                </c:pt>
                <c:pt idx="6">
                  <c:v>6.483711457982469E-2</c:v>
                </c:pt>
                <c:pt idx="7">
                  <c:v>4.6089083404690361E-2</c:v>
                </c:pt>
                <c:pt idx="8">
                  <c:v>3.2314855926103642E-2</c:v>
                </c:pt>
                <c:pt idx="9">
                  <c:v>2.2414881906375517E-2</c:v>
                </c:pt>
                <c:pt idx="10">
                  <c:v>1.541715219266503E-2</c:v>
                </c:pt>
                <c:pt idx="11">
                  <c:v>1.0533936785458588E-2</c:v>
                </c:pt>
                <c:pt idx="12">
                  <c:v>7.1600097070548948E-3</c:v>
                </c:pt>
                <c:pt idx="13">
                  <c:v>4.8468367255834269E-3</c:v>
                </c:pt>
                <c:pt idx="14">
                  <c:v>3.2704402754046074E-3</c:v>
                </c:pt>
                <c:pt idx="15">
                  <c:v>2.2011819450967179E-3</c:v>
                </c:pt>
              </c:numCache>
            </c:numRef>
          </c:val>
          <c:smooth val="0"/>
        </c:ser>
        <c:ser>
          <c:idx val="5"/>
          <c:order val="5"/>
          <c:tx>
            <c:v>20 Sided</c:v>
          </c:tx>
          <c:spPr>
            <a:ln w="57150"/>
          </c:spPr>
          <c:marker>
            <c:symbol val="none"/>
          </c:marker>
          <c:cat>
            <c:numRef>
              <c:f>'Example 2 - Which Dice'!$A$13:$A$28</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'Example 2 - Which Dice'!$R$13:$R$28</c:f>
              <c:numCache>
                <c:formatCode>0.000</c:formatCode>
                <c:ptCount val="16"/>
                <c:pt idx="0" formatCode="General">
                  <c:v>0.16666666666666669</c:v>
                </c:pt>
                <c:pt idx="1">
                  <c:v>9.5238095238095233E-2</c:v>
                </c:pt>
                <c:pt idx="2">
                  <c:v>3.9779005524861889E-2</c:v>
                </c:pt>
                <c:pt idx="3">
                  <c:v>1.5084852294154624E-2</c:v>
                </c:pt>
                <c:pt idx="4">
                  <c:v>5.3408720951796194E-3</c:v>
                </c:pt>
                <c:pt idx="5">
                  <c:v>6.9678480765388026E-3</c:v>
                </c:pt>
                <c:pt idx="6">
                  <c:v>3.0250404178363021E-3</c:v>
                </c:pt>
                <c:pt idx="7">
                  <c:v>1.2901993651975412E-3</c:v>
                </c:pt>
                <c:pt idx="8">
                  <c:v>5.4276549051178555E-4</c:v>
                </c:pt>
                <c:pt idx="9">
                  <c:v>2.2589036572835319E-4</c:v>
                </c:pt>
                <c:pt idx="10">
                  <c:v>9.3221623790047076E-5</c:v>
                </c:pt>
                <c:pt idx="11">
                  <c:v>3.8216812538544852E-5</c:v>
                </c:pt>
                <c:pt idx="12">
                  <c:v>1.5585782655905651E-5</c:v>
                </c:pt>
                <c:pt idx="13">
                  <c:v>6.3303051418356591E-6</c:v>
                </c:pt>
                <c:pt idx="14">
                  <c:v>2.5628531840797448E-6</c:v>
                </c:pt>
                <c:pt idx="15">
                  <c:v>1.0349626989042717E-6</c:v>
                </c:pt>
              </c:numCache>
            </c:numRef>
          </c:val>
          <c:smooth val="0"/>
        </c:ser>
        <c:dLbls>
          <c:showLegendKey val="0"/>
          <c:showVal val="0"/>
          <c:showCatName val="0"/>
          <c:showSerName val="0"/>
          <c:showPercent val="0"/>
          <c:showBubbleSize val="0"/>
        </c:dLbls>
        <c:marker val="1"/>
        <c:smooth val="0"/>
        <c:axId val="121443072"/>
        <c:axId val="121444992"/>
      </c:lineChart>
      <c:catAx>
        <c:axId val="121443072"/>
        <c:scaling>
          <c:orientation val="minMax"/>
        </c:scaling>
        <c:delete val="0"/>
        <c:axPos val="b"/>
        <c:title>
          <c:tx>
            <c:rich>
              <a:bodyPr/>
              <a:lstStyle/>
              <a:p>
                <a:pPr>
                  <a:defRPr sz="1400"/>
                </a:pPr>
                <a:r>
                  <a:rPr lang="en-US" sz="1400"/>
                  <a:t>Roll Number</a:t>
                </a:r>
              </a:p>
            </c:rich>
          </c:tx>
          <c:layout/>
          <c:overlay val="0"/>
        </c:title>
        <c:numFmt formatCode="General" sourceLinked="1"/>
        <c:majorTickMark val="out"/>
        <c:minorTickMark val="none"/>
        <c:tickLblPos val="nextTo"/>
        <c:txPr>
          <a:bodyPr/>
          <a:lstStyle/>
          <a:p>
            <a:pPr>
              <a:defRPr sz="1200"/>
            </a:pPr>
            <a:endParaRPr lang="en-US"/>
          </a:p>
        </c:txPr>
        <c:crossAx val="121444992"/>
        <c:crosses val="autoZero"/>
        <c:auto val="1"/>
        <c:lblAlgn val="ctr"/>
        <c:lblOffset val="100"/>
        <c:noMultiLvlLbl val="0"/>
      </c:catAx>
      <c:valAx>
        <c:axId val="121444992"/>
        <c:scaling>
          <c:orientation val="minMax"/>
          <c:max val="1"/>
        </c:scaling>
        <c:delete val="0"/>
        <c:axPos val="l"/>
        <c:majorGridlines/>
        <c:title>
          <c:tx>
            <c:rich>
              <a:bodyPr rot="-5400000" vert="horz"/>
              <a:lstStyle/>
              <a:p>
                <a:pPr>
                  <a:defRPr sz="1400"/>
                </a:pPr>
                <a:r>
                  <a:rPr lang="en-US" sz="1400"/>
                  <a:t>Normalized Probability</a:t>
                </a:r>
              </a:p>
            </c:rich>
          </c:tx>
          <c:layout/>
          <c:overlay val="0"/>
        </c:title>
        <c:numFmt formatCode="General" sourceLinked="1"/>
        <c:majorTickMark val="out"/>
        <c:minorTickMark val="none"/>
        <c:tickLblPos val="nextTo"/>
        <c:txPr>
          <a:bodyPr/>
          <a:lstStyle/>
          <a:p>
            <a:pPr>
              <a:defRPr sz="1200"/>
            </a:pPr>
            <a:endParaRPr lang="en-US"/>
          </a:p>
        </c:txPr>
        <c:crossAx val="121443072"/>
        <c:crosses val="autoZero"/>
        <c:crossBetween val="between"/>
        <c:majorUnit val="0.2"/>
      </c:valAx>
    </c:plotArea>
    <c:legend>
      <c:legendPos val="r"/>
      <c:layout>
        <c:manualLayout>
          <c:xMode val="edge"/>
          <c:yMode val="edge"/>
          <c:x val="0.77789103544777749"/>
          <c:y val="0.27232306768283238"/>
          <c:w val="0.20594999849702531"/>
          <c:h val="0.41152197241071847"/>
        </c:manualLayout>
      </c:layout>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Dice</a:t>
            </a:r>
            <a:r>
              <a:rPr lang="en-US" baseline="0"/>
              <a:t> Probability vs Roll</a:t>
            </a:r>
            <a:endParaRPr lang="en-US"/>
          </a:p>
        </c:rich>
      </c:tx>
      <c:overlay val="0"/>
    </c:title>
    <c:autoTitleDeleted val="0"/>
    <c:plotArea>
      <c:layout>
        <c:manualLayout>
          <c:layoutTarget val="inner"/>
          <c:xMode val="edge"/>
          <c:yMode val="edge"/>
          <c:x val="0.10053214015564629"/>
          <c:y val="0.12648848269208374"/>
          <c:w val="0.77023066203893376"/>
          <c:h val="0.73164966062073877"/>
        </c:manualLayout>
      </c:layout>
      <c:lineChart>
        <c:grouping val="standard"/>
        <c:varyColors val="0"/>
        <c:ser>
          <c:idx val="0"/>
          <c:order val="0"/>
          <c:tx>
            <c:v>4 Sided</c:v>
          </c:tx>
          <c:marker>
            <c:symbol val="none"/>
          </c:marker>
          <c:cat>
            <c:numRef>
              <c:f>'Example 4A-Dice W Many Errors'!$A$14:$A$264</c:f>
              <c:numCache>
                <c:formatCode>General</c:formatCode>
                <c:ptCount val="2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numCache>
            </c:numRef>
          </c:cat>
          <c:val>
            <c:numRef>
              <c:f>'Example 4A-Dice W Many Errors'!$M$14:$M$264</c:f>
              <c:numCache>
                <c:formatCode>0.000</c:formatCode>
                <c:ptCount val="251"/>
                <c:pt idx="0" formatCode="General">
                  <c:v>0.16666666666666669</c:v>
                </c:pt>
                <c:pt idx="1">
                  <c:v>0.13235294117647056</c:v>
                </c:pt>
                <c:pt idx="2">
                  <c:v>9.25185608223872E-2</c:v>
                </c:pt>
                <c:pt idx="3">
                  <c:v>8.7709799675148872E-2</c:v>
                </c:pt>
                <c:pt idx="4">
                  <c:v>0.13541140618197647</c:v>
                </c:pt>
                <c:pt idx="5">
                  <c:v>9.2834151676603263E-2</c:v>
                </c:pt>
                <c:pt idx="6">
                  <c:v>0.14094859996496031</c:v>
                </c:pt>
                <c:pt idx="7">
                  <c:v>0.20572516526314158</c:v>
                </c:pt>
                <c:pt idx="8">
                  <c:v>0.13118876311647365</c:v>
                </c:pt>
                <c:pt idx="9">
                  <c:v>0.18780816416232271</c:v>
                </c:pt>
                <c:pt idx="10">
                  <c:v>0.18476181876947667</c:v>
                </c:pt>
                <c:pt idx="11">
                  <c:v>0.14945460110334283</c:v>
                </c:pt>
                <c:pt idx="12">
                  <c:v>0.1460478962120097</c:v>
                </c:pt>
                <c:pt idx="13">
                  <c:v>0.14174008512010713</c:v>
                </c:pt>
                <c:pt idx="14">
                  <c:v>8.8532478747721091E-2</c:v>
                </c:pt>
                <c:pt idx="15">
                  <c:v>8.5724751057089571E-2</c:v>
                </c:pt>
                <c:pt idx="16">
                  <c:v>5.7625562066615371E-2</c:v>
                </c:pt>
                <c:pt idx="17">
                  <c:v>3.7149133290678267E-2</c:v>
                </c:pt>
                <c:pt idx="18">
                  <c:v>2.2187016513401017E-2</c:v>
                </c:pt>
                <c:pt idx="19">
                  <c:v>3.3971060336360534E-2</c:v>
                </c:pt>
                <c:pt idx="20">
                  <c:v>5.1125867641415954E-2</c:v>
                </c:pt>
                <c:pt idx="21">
                  <c:v>4.7575504253058926E-2</c:v>
                </c:pt>
                <c:pt idx="22">
                  <c:v>4.6709405212296502E-2</c:v>
                </c:pt>
                <c:pt idx="23">
                  <c:v>4.5602497228832896E-2</c:v>
                </c:pt>
                <c:pt idx="24">
                  <c:v>2.6969046051574835E-2</c:v>
                </c:pt>
                <c:pt idx="25">
                  <c:v>2.6313445465459797E-2</c:v>
                </c:pt>
                <c:pt idx="26">
                  <c:v>2.3775644484361796E-2</c:v>
                </c:pt>
                <c:pt idx="27">
                  <c:v>1.4019105286066131E-2</c:v>
                </c:pt>
                <c:pt idx="28">
                  <c:v>1.2444607113538508E-2</c:v>
                </c:pt>
                <c:pt idx="29">
                  <c:v>7.3035516985255605E-3</c:v>
                </c:pt>
                <c:pt idx="30">
                  <c:v>4.2093392194812417E-3</c:v>
                </c:pt>
                <c:pt idx="31">
                  <c:v>6.3356778684447879E-3</c:v>
                </c:pt>
                <c:pt idx="32">
                  <c:v>3.5398231435532818E-3</c:v>
                </c:pt>
                <c:pt idx="33">
                  <c:v>1.9468282096418623E-3</c:v>
                </c:pt>
                <c:pt idx="34">
                  <c:v>1.9294962568120423E-3</c:v>
                </c:pt>
                <c:pt idx="35">
                  <c:v>1.9068614010046754E-3</c:v>
                </c:pt>
                <c:pt idx="36">
                  <c:v>1.0394665662500425E-3</c:v>
                </c:pt>
                <c:pt idx="37">
                  <c:v>1.4871882516908916E-3</c:v>
                </c:pt>
                <c:pt idx="38">
                  <c:v>2.0988918458156518E-3</c:v>
                </c:pt>
                <c:pt idx="39">
                  <c:v>1.0989072853927577E-3</c:v>
                </c:pt>
                <c:pt idx="40">
                  <c:v>1.5148411635868587E-3</c:v>
                </c:pt>
                <c:pt idx="41">
                  <c:v>2.0665721707167914E-3</c:v>
                </c:pt>
                <c:pt idx="42">
                  <c:v>2.7927391481505567E-3</c:v>
                </c:pt>
                <c:pt idx="43">
                  <c:v>3.7419510258483108E-3</c:v>
                </c:pt>
                <c:pt idx="44">
                  <c:v>2.9724018337556066E-3</c:v>
                </c:pt>
                <c:pt idx="45">
                  <c:v>2.9697201184037615E-3</c:v>
                </c:pt>
                <c:pt idx="46">
                  <c:v>4.0360968597328772E-3</c:v>
                </c:pt>
                <c:pt idx="47">
                  <c:v>5.4412686077078727E-3</c:v>
                </c:pt>
                <c:pt idx="48">
                  <c:v>5.3846070935490153E-3</c:v>
                </c:pt>
                <c:pt idx="49">
                  <c:v>4.1055604043912647E-3</c:v>
                </c:pt>
                <c:pt idx="50">
                  <c:v>2.8749186078546401E-3</c:v>
                </c:pt>
                <c:pt idx="51">
                  <c:v>2.8729360033101178E-3</c:v>
                </c:pt>
                <c:pt idx="52">
                  <c:v>2.8702967803304891E-3</c:v>
                </c:pt>
                <c:pt idx="53">
                  <c:v>1.5131882451855511E-3</c:v>
                </c:pt>
                <c:pt idx="54">
                  <c:v>1.4316085511232775E-3</c:v>
                </c:pt>
                <c:pt idx="55">
                  <c:v>2.0104002294271126E-3</c:v>
                </c:pt>
                <c:pt idx="56">
                  <c:v>2.8003045247109613E-3</c:v>
                </c:pt>
                <c:pt idx="57">
                  <c:v>1.9107046949459834E-3</c:v>
                </c:pt>
                <c:pt idx="58">
                  <c:v>2.6951884299874123E-3</c:v>
                </c:pt>
                <c:pt idx="59">
                  <c:v>3.7755410481849936E-3</c:v>
                </c:pt>
                <c:pt idx="60">
                  <c:v>5.2520759518762854E-3</c:v>
                </c:pt>
                <c:pt idx="61">
                  <c:v>5.0208593108313051E-3</c:v>
                </c:pt>
                <c:pt idx="62">
                  <c:v>2.6293056362180962E-3</c:v>
                </c:pt>
                <c:pt idx="63">
                  <c:v>2.6289171963936472E-3</c:v>
                </c:pt>
                <c:pt idx="64">
                  <c:v>1.365322630679166E-3</c:v>
                </c:pt>
                <c:pt idx="65">
                  <c:v>1.2962491192758422E-3</c:v>
                </c:pt>
                <c:pt idx="66">
                  <c:v>1.2960253378967331E-3</c:v>
                </c:pt>
                <c:pt idx="67">
                  <c:v>1.7930022720065802E-3</c:v>
                </c:pt>
                <c:pt idx="68">
                  <c:v>1.7927168264709713E-3</c:v>
                </c:pt>
                <c:pt idx="69">
                  <c:v>1.7923363737712805E-3</c:v>
                </c:pt>
                <c:pt idx="70">
                  <c:v>2.460306603455789E-3</c:v>
                </c:pt>
                <c:pt idx="71">
                  <c:v>1.2593488641220931E-3</c:v>
                </c:pt>
                <c:pt idx="72">
                  <c:v>9.2318593683503726E-4</c:v>
                </c:pt>
                <c:pt idx="73">
                  <c:v>1.2773302551993817E-3</c:v>
                </c:pt>
                <c:pt idx="74">
                  <c:v>1.7550354647506957E-3</c:v>
                </c:pt>
                <c:pt idx="75">
                  <c:v>2.3949063387448764E-3</c:v>
                </c:pt>
                <c:pt idx="76">
                  <c:v>3.2462179280122855E-3</c:v>
                </c:pt>
                <c:pt idx="77">
                  <c:v>3.246125505308953E-3</c:v>
                </c:pt>
                <c:pt idx="78">
                  <c:v>3.2460022832239729E-3</c:v>
                </c:pt>
                <c:pt idx="79">
                  <c:v>3.245838001662085E-3</c:v>
                </c:pt>
                <c:pt idx="80">
                  <c:v>3.1445806269947839E-3</c:v>
                </c:pt>
                <c:pt idx="81">
                  <c:v>3.1443065464244924E-3</c:v>
                </c:pt>
                <c:pt idx="82">
                  <c:v>1.6003957896320524E-3</c:v>
                </c:pt>
                <c:pt idx="83">
                  <c:v>2.1532030606906472E-3</c:v>
                </c:pt>
                <c:pt idx="84">
                  <c:v>1.6403776866196706E-3</c:v>
                </c:pt>
                <c:pt idx="85">
                  <c:v>8.4173887366654305E-4</c:v>
                </c:pt>
                <c:pt idx="86">
                  <c:v>1.143155596329068E-3</c:v>
                </c:pt>
                <c:pt idx="87">
                  <c:v>1.1431269752891081E-3</c:v>
                </c:pt>
                <c:pt idx="88">
                  <c:v>8.3324582909178647E-4</c:v>
                </c:pt>
                <c:pt idx="89">
                  <c:v>5.581817096781918E-4</c:v>
                </c:pt>
                <c:pt idx="90">
                  <c:v>7.8526222946276086E-4</c:v>
                </c:pt>
                <c:pt idx="91">
                  <c:v>7.8355218247357094E-4</c:v>
                </c:pt>
                <c:pt idx="92">
                  <c:v>7.5344484100272745E-4</c:v>
                </c:pt>
                <c:pt idx="93">
                  <c:v>7.5341864487469439E-4</c:v>
                </c:pt>
                <c:pt idx="94">
                  <c:v>1.060063877658543E-3</c:v>
                </c:pt>
                <c:pt idx="95">
                  <c:v>5.5647836366411836E-4</c:v>
                </c:pt>
                <c:pt idx="96">
                  <c:v>5.3074499935123196E-4</c:v>
                </c:pt>
                <c:pt idx="97">
                  <c:v>5.2809390878890956E-4</c:v>
                </c:pt>
                <c:pt idx="98">
                  <c:v>5.2807357211992641E-4</c:v>
                </c:pt>
                <c:pt idx="99">
                  <c:v>3.4400514634937314E-4</c:v>
                </c:pt>
                <c:pt idx="100">
                  <c:v>3.4398980504761446E-4</c:v>
                </c:pt>
                <c:pt idx="101">
                  <c:v>3.1694625424831719E-4</c:v>
                </c:pt>
                <c:pt idx="102">
                  <c:v>3.1692310330466304E-4</c:v>
                </c:pt>
                <c:pt idx="103">
                  <c:v>1.7104995769121444E-4</c:v>
                </c:pt>
                <c:pt idx="104">
                  <c:v>2.4459605534224394E-4</c:v>
                </c:pt>
                <c:pt idx="105">
                  <c:v>1.3034982697807519E-4</c:v>
                </c:pt>
                <c:pt idx="106">
                  <c:v>6.9010999885271929E-5</c:v>
                </c:pt>
                <c:pt idx="107">
                  <c:v>9.6780581223036339E-5</c:v>
                </c:pt>
                <c:pt idx="108">
                  <c:v>5.0563025659948867E-5</c:v>
                </c:pt>
                <c:pt idx="109">
                  <c:v>6.9972786311427279E-5</c:v>
                </c:pt>
                <c:pt idx="110">
                  <c:v>6.9972191899497676E-5</c:v>
                </c:pt>
                <c:pt idx="111">
                  <c:v>6.9971399365967486E-5</c:v>
                </c:pt>
                <c:pt idx="112">
                  <c:v>3.6074998702346192E-5</c:v>
                </c:pt>
                <c:pt idx="113">
                  <c:v>3.6074624197691263E-5</c:v>
                </c:pt>
                <c:pt idx="114">
                  <c:v>4.9273496278544668E-5</c:v>
                </c:pt>
                <c:pt idx="115">
                  <c:v>4.918256545870949E-5</c:v>
                </c:pt>
                <c:pt idx="116">
                  <c:v>4.7332842933794312E-5</c:v>
                </c:pt>
                <c:pt idx="117">
                  <c:v>4.4553893807397167E-5</c:v>
                </c:pt>
                <c:pt idx="118">
                  <c:v>6.1391097040359928E-5</c:v>
                </c:pt>
                <c:pt idx="119">
                  <c:v>3.1472658241047992E-5</c:v>
                </c:pt>
                <c:pt idx="120">
                  <c:v>3.1472357947860411E-5</c:v>
                </c:pt>
                <c:pt idx="121">
                  <c:v>1.6012517825777366E-5</c:v>
                </c:pt>
                <c:pt idx="122">
                  <c:v>1.6012379636053254E-5</c:v>
                </c:pt>
                <c:pt idx="123">
                  <c:v>2.1569014850122156E-5</c:v>
                </c:pt>
                <c:pt idx="124">
                  <c:v>2.8859117435681669E-5</c:v>
                </c:pt>
                <c:pt idx="125">
                  <c:v>3.8372780894278831E-5</c:v>
                </c:pt>
                <c:pt idx="126">
                  <c:v>5.0730234664704034E-5</c:v>
                </c:pt>
                <c:pt idx="127">
                  <c:v>5.0671085646645575E-5</c:v>
                </c:pt>
                <c:pt idx="128">
                  <c:v>5.0579375257150906E-5</c:v>
                </c:pt>
                <c:pt idx="129">
                  <c:v>5.0579170988537854E-5</c:v>
                </c:pt>
                <c:pt idx="130">
                  <c:v>6.6563656398322313E-5</c:v>
                </c:pt>
                <c:pt idx="131">
                  <c:v>5.5574511608341975E-5</c:v>
                </c:pt>
                <c:pt idx="132">
                  <c:v>7.4131431272251458E-5</c:v>
                </c:pt>
                <c:pt idx="133">
                  <c:v>3.6873135432702519E-5</c:v>
                </c:pt>
                <c:pt idx="134">
                  <c:v>3.6873071099959339E-5</c:v>
                </c:pt>
                <c:pt idx="135">
                  <c:v>3.6872985323317616E-5</c:v>
                </c:pt>
                <c:pt idx="136">
                  <c:v>2.96201346964919E-5</c:v>
                </c:pt>
                <c:pt idx="137">
                  <c:v>2.962003629503776E-5</c:v>
                </c:pt>
                <c:pt idx="138">
                  <c:v>2.9619905094115926E-5</c:v>
                </c:pt>
                <c:pt idx="139">
                  <c:v>2.9619730161361487E-5</c:v>
                </c:pt>
                <c:pt idx="140">
                  <c:v>2.1822002663989443E-5</c:v>
                </c:pt>
                <c:pt idx="141">
                  <c:v>3.0025756229228826E-5</c:v>
                </c:pt>
                <c:pt idx="142">
                  <c:v>3.0025596442962383E-5</c:v>
                </c:pt>
                <c:pt idx="143">
                  <c:v>3.0025383397252569E-5</c:v>
                </c:pt>
                <c:pt idx="144">
                  <c:v>4.1064301090096776E-5</c:v>
                </c:pt>
                <c:pt idx="145">
                  <c:v>2.0936057717909276E-5</c:v>
                </c:pt>
                <c:pt idx="146">
                  <c:v>2.8297445621129502E-5</c:v>
                </c:pt>
                <c:pt idx="147">
                  <c:v>2.0804820196752014E-5</c:v>
                </c:pt>
                <c:pt idx="148">
                  <c:v>2.8572314650220606E-5</c:v>
                </c:pt>
                <c:pt idx="149">
                  <c:v>1.4632851737107352E-5</c:v>
                </c:pt>
                <c:pt idx="150">
                  <c:v>1.4632831747010472E-5</c:v>
                </c:pt>
                <c:pt idx="151">
                  <c:v>1.0273727211218319E-5</c:v>
                </c:pt>
                <c:pt idx="152">
                  <c:v>1.0273709692983615E-5</c:v>
                </c:pt>
                <c:pt idx="153">
                  <c:v>1.4249230364911773E-5</c:v>
                </c:pt>
                <c:pt idx="154">
                  <c:v>9.3934566768584178E-6</c:v>
                </c:pt>
                <c:pt idx="155">
                  <c:v>4.9522264186844726E-6</c:v>
                </c:pt>
                <c:pt idx="156">
                  <c:v>4.9522215945234282E-6</c:v>
                </c:pt>
                <c:pt idx="157">
                  <c:v>4.9522151623233222E-6</c:v>
                </c:pt>
                <c:pt idx="158">
                  <c:v>6.9315256024874623E-6</c:v>
                </c:pt>
                <c:pt idx="159">
                  <c:v>6.9285489330445423E-6</c:v>
                </c:pt>
                <c:pt idx="160">
                  <c:v>3.6202363987810273E-6</c:v>
                </c:pt>
                <c:pt idx="161">
                  <c:v>3.5733193562305984E-6</c:v>
                </c:pt>
                <c:pt idx="162">
                  <c:v>3.5733140641318059E-6</c:v>
                </c:pt>
                <c:pt idx="163">
                  <c:v>3.5733070080244663E-6</c:v>
                </c:pt>
                <c:pt idx="164">
                  <c:v>4.9637060792282239E-6</c:v>
                </c:pt>
                <c:pt idx="165">
                  <c:v>3.2546489669661979E-6</c:v>
                </c:pt>
                <c:pt idx="166">
                  <c:v>3.2524091619400156E-6</c:v>
                </c:pt>
                <c:pt idx="167">
                  <c:v>3.2489322940209297E-6</c:v>
                </c:pt>
                <c:pt idx="168">
                  <c:v>3.2489230761908194E-6</c:v>
                </c:pt>
                <c:pt idx="169">
                  <c:v>3.2435278653269053E-6</c:v>
                </c:pt>
                <c:pt idx="170">
                  <c:v>4.5686062258680061E-6</c:v>
                </c:pt>
                <c:pt idx="171">
                  <c:v>4.4818504125419989E-6</c:v>
                </c:pt>
                <c:pt idx="172">
                  <c:v>2.7875686809503376E-6</c:v>
                </c:pt>
                <c:pt idx="173">
                  <c:v>3.9763674753587358E-6</c:v>
                </c:pt>
                <c:pt idx="174">
                  <c:v>3.8656218914705994E-6</c:v>
                </c:pt>
                <c:pt idx="175">
                  <c:v>3.8656081441044101E-6</c:v>
                </c:pt>
                <c:pt idx="176">
                  <c:v>3.8655898144349247E-6</c:v>
                </c:pt>
                <c:pt idx="177">
                  <c:v>3.86556537514601E-6</c:v>
                </c:pt>
                <c:pt idx="178">
                  <c:v>5.5119040963029567E-6</c:v>
                </c:pt>
                <c:pt idx="179">
                  <c:v>5.5118709702867029E-6</c:v>
                </c:pt>
                <c:pt idx="180">
                  <c:v>5.4938493837017489E-6</c:v>
                </c:pt>
                <c:pt idx="181">
                  <c:v>5.4937908784487555E-6</c:v>
                </c:pt>
                <c:pt idx="182">
                  <c:v>5.4937128733830681E-6</c:v>
                </c:pt>
                <c:pt idx="183">
                  <c:v>3.3198811854526083E-6</c:v>
                </c:pt>
                <c:pt idx="184">
                  <c:v>1.929257913661631E-6</c:v>
                </c:pt>
                <c:pt idx="185">
                  <c:v>1.929235111480928E-6</c:v>
                </c:pt>
                <c:pt idx="186">
                  <c:v>1.9209233817422411E-6</c:v>
                </c:pt>
                <c:pt idx="187">
                  <c:v>1.9081420394900688E-6</c:v>
                </c:pt>
                <c:pt idx="188">
                  <c:v>2.7678568295019812E-6</c:v>
                </c:pt>
                <c:pt idx="189">
                  <c:v>1.5019115219647772E-6</c:v>
                </c:pt>
                <c:pt idx="190">
                  <c:v>1.5018896841956909E-6</c:v>
                </c:pt>
                <c:pt idx="191">
                  <c:v>8.6014688882285828E-7</c:v>
                </c:pt>
                <c:pt idx="192">
                  <c:v>1.2482954697338515E-6</c:v>
                </c:pt>
                <c:pt idx="193">
                  <c:v>1.2482820605147452E-6</c:v>
                </c:pt>
                <c:pt idx="194">
                  <c:v>1.8083064300453118E-6</c:v>
                </c:pt>
                <c:pt idx="195">
                  <c:v>9.8048143234582297E-7</c:v>
                </c:pt>
                <c:pt idx="196">
                  <c:v>9.8047407880798469E-7</c:v>
                </c:pt>
                <c:pt idx="197">
                  <c:v>9.8046427426244657E-7</c:v>
                </c:pt>
                <c:pt idx="198">
                  <c:v>1.4148117950868536E-6</c:v>
                </c:pt>
                <c:pt idx="199">
                  <c:v>1.4147981849815771E-6</c:v>
                </c:pt>
                <c:pt idx="200">
                  <c:v>8.0762524418807519E-7</c:v>
                </c:pt>
                <c:pt idx="201">
                  <c:v>1.169438140061432E-6</c:v>
                </c:pt>
                <c:pt idx="202">
                  <c:v>1.6908136160361484E-6</c:v>
                </c:pt>
                <c:pt idx="203">
                  <c:v>1.6872462265056027E-6</c:v>
                </c:pt>
                <c:pt idx="204">
                  <c:v>1.6872347561068496E-6</c:v>
                </c:pt>
                <c:pt idx="205">
                  <c:v>1.6817134823210337E-6</c:v>
                </c:pt>
                <c:pt idx="206">
                  <c:v>9.1112109913944231E-7</c:v>
                </c:pt>
                <c:pt idx="207">
                  <c:v>1.3138915706143608E-6</c:v>
                </c:pt>
                <c:pt idx="208">
                  <c:v>1.3091719007239648E-6</c:v>
                </c:pt>
                <c:pt idx="209">
                  <c:v>7.4606980461425568E-7</c:v>
                </c:pt>
                <c:pt idx="210">
                  <c:v>7.4606507915089119E-7</c:v>
                </c:pt>
                <c:pt idx="211">
                  <c:v>4.0506191688891827E-7</c:v>
                </c:pt>
                <c:pt idx="212">
                  <c:v>4.0505944057402293E-7</c:v>
                </c:pt>
                <c:pt idx="213">
                  <c:v>4.0505613886792694E-7</c:v>
                </c:pt>
                <c:pt idx="214">
                  <c:v>4.0505173667686005E-7</c:v>
                </c:pt>
                <c:pt idx="215">
                  <c:v>4.0504586723761496E-7</c:v>
                </c:pt>
                <c:pt idx="216">
                  <c:v>3.9929173185133339E-7</c:v>
                </c:pt>
                <c:pt idx="217">
                  <c:v>2.2444453373419098E-7</c:v>
                </c:pt>
                <c:pt idx="218">
                  <c:v>3.2610477078901541E-7</c:v>
                </c:pt>
                <c:pt idx="219">
                  <c:v>3.2610026182860896E-7</c:v>
                </c:pt>
                <c:pt idx="220">
                  <c:v>4.7326086582612294E-7</c:v>
                </c:pt>
                <c:pt idx="221">
                  <c:v>2.5725268621240734E-7</c:v>
                </c:pt>
                <c:pt idx="222">
                  <c:v>1.4381876343699691E-7</c:v>
                </c:pt>
                <c:pt idx="223">
                  <c:v>2.0882355285477007E-7</c:v>
                </c:pt>
                <c:pt idx="224">
                  <c:v>2.0882245718161176E-7</c:v>
                </c:pt>
                <c:pt idx="225">
                  <c:v>2.0829978843240387E-7</c:v>
                </c:pt>
                <c:pt idx="226">
                  <c:v>2.0829785033575617E-7</c:v>
                </c:pt>
                <c:pt idx="227">
                  <c:v>2.0829526626299371E-7</c:v>
                </c:pt>
                <c:pt idx="228">
                  <c:v>1.1336223208893248E-7</c:v>
                </c:pt>
                <c:pt idx="229">
                  <c:v>1.6436121208392458E-7</c:v>
                </c:pt>
                <c:pt idx="230">
                  <c:v>1.643597819295483E-7</c:v>
                </c:pt>
                <c:pt idx="231">
                  <c:v>2.3805353511819633E-7</c:v>
                </c:pt>
                <c:pt idx="232">
                  <c:v>2.3805153506111671E-7</c:v>
                </c:pt>
                <c:pt idx="233">
                  <c:v>2.3749108438114289E-7</c:v>
                </c:pt>
                <c:pt idx="234">
                  <c:v>1.2889388965476262E-7</c:v>
                </c:pt>
                <c:pt idx="235">
                  <c:v>1.2889249978868651E-7</c:v>
                </c:pt>
                <c:pt idx="236">
                  <c:v>1.2889064668054378E-7</c:v>
                </c:pt>
                <c:pt idx="237">
                  <c:v>1.2888817595257281E-7</c:v>
                </c:pt>
                <c:pt idx="238">
                  <c:v>1.2888488179595567E-7</c:v>
                </c:pt>
                <c:pt idx="239">
                  <c:v>1.2763970497040701E-7</c:v>
                </c:pt>
                <c:pt idx="240">
                  <c:v>7.1534385382231324E-8</c:v>
                </c:pt>
                <c:pt idx="241">
                  <c:v>3.9651333789797845E-8</c:v>
                </c:pt>
                <c:pt idx="242">
                  <c:v>3.9650348443376517E-8</c:v>
                </c:pt>
                <c:pt idx="243">
                  <c:v>5.7662457922599563E-8</c:v>
                </c:pt>
                <c:pt idx="244">
                  <c:v>5.7661068709998916E-8</c:v>
                </c:pt>
                <c:pt idx="245">
                  <c:v>5.7659216530654167E-8</c:v>
                </c:pt>
                <c:pt idx="246">
                  <c:v>5.7656747143283392E-8</c:v>
                </c:pt>
                <c:pt idx="247">
                  <c:v>5.7653454955792447E-8</c:v>
                </c:pt>
                <c:pt idx="248">
                  <c:v>8.3793278161086612E-8</c:v>
                </c:pt>
                <c:pt idx="249">
                  <c:v>1.2170218648307316E-7</c:v>
                </c:pt>
                <c:pt idx="250">
                  <c:v>6.6238673878256547E-8</c:v>
                </c:pt>
              </c:numCache>
            </c:numRef>
          </c:val>
          <c:smooth val="0"/>
        </c:ser>
        <c:ser>
          <c:idx val="1"/>
          <c:order val="1"/>
          <c:tx>
            <c:v>6 Sided</c:v>
          </c:tx>
          <c:marker>
            <c:symbol val="none"/>
          </c:marker>
          <c:cat>
            <c:numRef>
              <c:f>'Example 4A-Dice W Many Errors'!$A$14:$A$264</c:f>
              <c:numCache>
                <c:formatCode>General</c:formatCode>
                <c:ptCount val="2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numCache>
            </c:numRef>
          </c:cat>
          <c:val>
            <c:numRef>
              <c:f>'Example 4A-Dice W Many Errors'!$N$14:$N$264</c:f>
              <c:numCache>
                <c:formatCode>0.000</c:formatCode>
                <c:ptCount val="251"/>
                <c:pt idx="0" formatCode="General">
                  <c:v>0.16666666666666669</c:v>
                </c:pt>
                <c:pt idx="1">
                  <c:v>0.13235294117647056</c:v>
                </c:pt>
                <c:pt idx="2">
                  <c:v>9.25185608223872E-2</c:v>
                </c:pt>
                <c:pt idx="3">
                  <c:v>8.7709799675148872E-2</c:v>
                </c:pt>
                <c:pt idx="4">
                  <c:v>0.10720069656073136</c:v>
                </c:pt>
                <c:pt idx="5">
                  <c:v>7.3493703410644262E-2</c:v>
                </c:pt>
                <c:pt idx="6">
                  <c:v>8.8337577408594936E-2</c:v>
                </c:pt>
                <c:pt idx="7">
                  <c:v>0.102073850444147</c:v>
                </c:pt>
                <c:pt idx="8">
                  <c:v>0.13741521024709014</c:v>
                </c:pt>
                <c:pt idx="9">
                  <c:v>0.15573814443552381</c:v>
                </c:pt>
                <c:pt idx="10">
                  <c:v>0.15321199132121352</c:v>
                </c:pt>
                <c:pt idx="11">
                  <c:v>0.12393381489565453</c:v>
                </c:pt>
                <c:pt idx="12">
                  <c:v>0.12110883707436511</c:v>
                </c:pt>
                <c:pt idx="13">
                  <c:v>0.11753662545606812</c:v>
                </c:pt>
                <c:pt idx="14">
                  <c:v>0.15498663309799365</c:v>
                </c:pt>
                <c:pt idx="15">
                  <c:v>0.15007137185621816</c:v>
                </c:pt>
                <c:pt idx="16">
                  <c:v>0.10088039972916801</c:v>
                </c:pt>
                <c:pt idx="17">
                  <c:v>6.5033975922412751E-2</c:v>
                </c:pt>
                <c:pt idx="18">
                  <c:v>8.1997690055906125E-2</c:v>
                </c:pt>
                <c:pt idx="19">
                  <c:v>9.9392627925602842E-2</c:v>
                </c:pt>
                <c:pt idx="20">
                  <c:v>0.11842083563346555</c:v>
                </c:pt>
                <c:pt idx="21">
                  <c:v>0.11019726860863691</c:v>
                </c:pt>
                <c:pt idx="22">
                  <c:v>0.1081911574778139</c:v>
                </c:pt>
                <c:pt idx="23">
                  <c:v>0.10562727006781465</c:v>
                </c:pt>
                <c:pt idx="24">
                  <c:v>0.13187549608878851</c:v>
                </c:pt>
                <c:pt idx="25">
                  <c:v>0.12866968553232011</c:v>
                </c:pt>
                <c:pt idx="26">
                  <c:v>0.1162601341259822</c:v>
                </c:pt>
                <c:pt idx="27">
                  <c:v>0.14472045204434353</c:v>
                </c:pt>
                <c:pt idx="28">
                  <c:v>0.12846676947177113</c:v>
                </c:pt>
                <c:pt idx="29">
                  <c:v>0.15916765294903645</c:v>
                </c:pt>
                <c:pt idx="30">
                  <c:v>0.19366258381387391</c:v>
                </c:pt>
                <c:pt idx="31">
                  <c:v>0.23076356686221913</c:v>
                </c:pt>
                <c:pt idx="32">
                  <c:v>0.2721866441822911</c:v>
                </c:pt>
                <c:pt idx="33">
                  <c:v>0.31602684020436678</c:v>
                </c:pt>
                <c:pt idx="34">
                  <c:v>0.31321336017554247</c:v>
                </c:pt>
                <c:pt idx="35">
                  <c:v>0.30953906476321152</c:v>
                </c:pt>
                <c:pt idx="36">
                  <c:v>0.35621971752480969</c:v>
                </c:pt>
                <c:pt idx="37">
                  <c:v>0.40347416832027994</c:v>
                </c:pt>
                <c:pt idx="38">
                  <c:v>0.45079823669249214</c:v>
                </c:pt>
                <c:pt idx="39">
                  <c:v>0.49826948672370341</c:v>
                </c:pt>
                <c:pt idx="40">
                  <c:v>0.54376681130387727</c:v>
                </c:pt>
                <c:pt idx="41">
                  <c:v>0.58727097229798642</c:v>
                </c:pt>
                <c:pt idx="42">
                  <c:v>0.6282907855988209</c:v>
                </c:pt>
                <c:pt idx="43">
                  <c:v>0.66645491628308884</c:v>
                </c:pt>
                <c:pt idx="44">
                  <c:v>0.52939544146658102</c:v>
                </c:pt>
                <c:pt idx="45">
                  <c:v>0.52891781833149365</c:v>
                </c:pt>
                <c:pt idx="46">
                  <c:v>0.56908431532411929</c:v>
                </c:pt>
                <c:pt idx="47">
                  <c:v>0.60737590700048016</c:v>
                </c:pt>
                <c:pt idx="48">
                  <c:v>0.60105112485215806</c:v>
                </c:pt>
                <c:pt idx="49">
                  <c:v>0.45827887835385439</c:v>
                </c:pt>
                <c:pt idx="50">
                  <c:v>0.3209097772759717</c:v>
                </c:pt>
                <c:pt idx="51">
                  <c:v>0.32068847112105286</c:v>
                </c:pt>
                <c:pt idx="52">
                  <c:v>0.32039387062131686</c:v>
                </c:pt>
                <c:pt idx="53">
                  <c:v>0.35658366608809305</c:v>
                </c:pt>
                <c:pt idx="54">
                  <c:v>0.33735936502731956</c:v>
                </c:pt>
                <c:pt idx="55">
                  <c:v>0.37505362825511068</c:v>
                </c:pt>
                <c:pt idx="56">
                  <c:v>0.41357898914725377</c:v>
                </c:pt>
                <c:pt idx="57">
                  <c:v>0.28219335051648942</c:v>
                </c:pt>
                <c:pt idx="58">
                  <c:v>0.31512633470434481</c:v>
                </c:pt>
                <c:pt idx="59">
                  <c:v>0.34947580994785316</c:v>
                </c:pt>
                <c:pt idx="60">
                  <c:v>0.38486753732253615</c:v>
                </c:pt>
                <c:pt idx="61">
                  <c:v>0.36792418386718867</c:v>
                </c:pt>
                <c:pt idx="62">
                  <c:v>0.40675457545384175</c:v>
                </c:pt>
                <c:pt idx="63">
                  <c:v>0.40669448366622041</c:v>
                </c:pt>
                <c:pt idx="64">
                  <c:v>0.44590029007583548</c:v>
                </c:pt>
                <c:pt idx="65">
                  <c:v>0.42334159363353197</c:v>
                </c:pt>
                <c:pt idx="66">
                  <c:v>0.42326850894305934</c:v>
                </c:pt>
                <c:pt idx="67">
                  <c:v>0.46358103966778746</c:v>
                </c:pt>
                <c:pt idx="68">
                  <c:v>0.4635072376764392</c:v>
                </c:pt>
                <c:pt idx="69">
                  <c:v>0.46340887156680255</c:v>
                </c:pt>
                <c:pt idx="70">
                  <c:v>0.50358921058067463</c:v>
                </c:pt>
                <c:pt idx="71">
                  <c:v>0.54418219841760818</c:v>
                </c:pt>
                <c:pt idx="72">
                  <c:v>0.39892151171734741</c:v>
                </c:pt>
                <c:pt idx="73">
                  <c:v>0.43696216478311606</c:v>
                </c:pt>
                <c:pt idx="74">
                  <c:v>0.47530117875783562</c:v>
                </c:pt>
                <c:pt idx="75">
                  <c:v>0.51346859614726803</c:v>
                </c:pt>
                <c:pt idx="76">
                  <c:v>0.5509921162512661</c:v>
                </c:pt>
                <c:pt idx="77">
                  <c:v>0.55097642901706667</c:v>
                </c:pt>
                <c:pt idx="78">
                  <c:v>0.5509555140942618</c:v>
                </c:pt>
                <c:pt idx="79">
                  <c:v>0.55092763000038614</c:v>
                </c:pt>
                <c:pt idx="80">
                  <c:v>0.5337408556090113</c:v>
                </c:pt>
                <c:pt idx="81">
                  <c:v>0.5336943349388662</c:v>
                </c:pt>
                <c:pt idx="82">
                  <c:v>0.5734640594053324</c:v>
                </c:pt>
                <c:pt idx="83">
                  <c:v>0.61081001915884292</c:v>
                </c:pt>
                <c:pt idx="84">
                  <c:v>0.46533424760715214</c:v>
                </c:pt>
                <c:pt idx="85">
                  <c:v>0.50409180793688668</c:v>
                </c:pt>
                <c:pt idx="86">
                  <c:v>0.54197588257264562</c:v>
                </c:pt>
                <c:pt idx="87">
                  <c:v>0.54196231319202737</c:v>
                </c:pt>
                <c:pt idx="88">
                  <c:v>0.39504608565289273</c:v>
                </c:pt>
                <c:pt idx="89">
                  <c:v>0.264636787599352</c:v>
                </c:pt>
                <c:pt idx="90">
                  <c:v>0.29473498013538385</c:v>
                </c:pt>
                <c:pt idx="91">
                  <c:v>0.2940931427382964</c:v>
                </c:pt>
                <c:pt idx="92">
                  <c:v>0.28279285812329691</c:v>
                </c:pt>
                <c:pt idx="93">
                  <c:v>0.28278302584691112</c:v>
                </c:pt>
                <c:pt idx="94">
                  <c:v>0.31498608521172999</c:v>
                </c:pt>
                <c:pt idx="95">
                  <c:v>0.34907496870139426</c:v>
                </c:pt>
                <c:pt idx="96">
                  <c:v>0.33293261002467073</c:v>
                </c:pt>
                <c:pt idx="97">
                  <c:v>0.33126959953676277</c:v>
                </c:pt>
                <c:pt idx="98">
                  <c:v>0.33125684248715881</c:v>
                </c:pt>
                <c:pt idx="99">
                  <c:v>0.21579201193796374</c:v>
                </c:pt>
                <c:pt idx="100">
                  <c:v>0.21578238844713116</c:v>
                </c:pt>
                <c:pt idx="101">
                  <c:v>0.19881815899051702</c:v>
                </c:pt>
                <c:pt idx="102">
                  <c:v>0.19880363656618003</c:v>
                </c:pt>
                <c:pt idx="103">
                  <c:v>0.22651892248710959</c:v>
                </c:pt>
                <c:pt idx="104">
                  <c:v>0.25643265212370314</c:v>
                </c:pt>
                <c:pt idx="105">
                  <c:v>0.28849973979097165</c:v>
                </c:pt>
                <c:pt idx="106">
                  <c:v>0.32245148259240886</c:v>
                </c:pt>
                <c:pt idx="107">
                  <c:v>0.35799473822691802</c:v>
                </c:pt>
                <c:pt idx="108">
                  <c:v>0.39485038242698067</c:v>
                </c:pt>
                <c:pt idx="109">
                  <c:v>0.43258458165561015</c:v>
                </c:pt>
                <c:pt idx="110">
                  <c:v>0.43258090689218481</c:v>
                </c:pt>
                <c:pt idx="111">
                  <c:v>0.43257600730473544</c:v>
                </c:pt>
                <c:pt idx="112">
                  <c:v>0.47082474939470176</c:v>
                </c:pt>
                <c:pt idx="113">
                  <c:v>0.47081986163124651</c:v>
                </c:pt>
                <c:pt idx="114">
                  <c:v>0.50910656625230111</c:v>
                </c:pt>
                <c:pt idx="115">
                  <c:v>0.5081670453952648</c:v>
                </c:pt>
                <c:pt idx="116">
                  <c:v>0.48905523165556974</c:v>
                </c:pt>
                <c:pt idx="117">
                  <c:v>0.4603424072289839</c:v>
                </c:pt>
                <c:pt idx="118">
                  <c:v>0.50216110628379729</c:v>
                </c:pt>
                <c:pt idx="119">
                  <c:v>0.54347828412481614</c:v>
                </c:pt>
                <c:pt idx="120">
                  <c:v>0.54347309858169901</c:v>
                </c:pt>
                <c:pt idx="121">
                  <c:v>0.58374004533845258</c:v>
                </c:pt>
                <c:pt idx="122">
                  <c:v>0.58373500760005959</c:v>
                </c:pt>
                <c:pt idx="123">
                  <c:v>0.62249021626561807</c:v>
                </c:pt>
                <c:pt idx="124">
                  <c:v>0.65936763375893803</c:v>
                </c:pt>
                <c:pt idx="125">
                  <c:v>0.69408109082657732</c:v>
                </c:pt>
                <c:pt idx="126">
                  <c:v>0.72643401137703711</c:v>
                </c:pt>
                <c:pt idx="127">
                  <c:v>0.72558702419589727</c:v>
                </c:pt>
                <c:pt idx="128">
                  <c:v>0.7242737729056975</c:v>
                </c:pt>
                <c:pt idx="129">
                  <c:v>0.72427084787156437</c:v>
                </c:pt>
                <c:pt idx="130">
                  <c:v>0.75458614631721244</c:v>
                </c:pt>
                <c:pt idx="131">
                  <c:v>0.63000981041445481</c:v>
                </c:pt>
                <c:pt idx="132">
                  <c:v>0.66529828197422969</c:v>
                </c:pt>
                <c:pt idx="133">
                  <c:v>0.69861060946295916</c:v>
                </c:pt>
                <c:pt idx="134">
                  <c:v>0.69860939059354665</c:v>
                </c:pt>
                <c:pt idx="135">
                  <c:v>0.69860776544094572</c:v>
                </c:pt>
                <c:pt idx="136">
                  <c:v>0.56119286059787388</c:v>
                </c:pt>
                <c:pt idx="137">
                  <c:v>0.56119099625140478</c:v>
                </c:pt>
                <c:pt idx="138">
                  <c:v>0.56118851047538143</c:v>
                </c:pt>
                <c:pt idx="139">
                  <c:v>0.56118519614160534</c:v>
                </c:pt>
                <c:pt idx="140">
                  <c:v>0.41344687404237473</c:v>
                </c:pt>
                <c:pt idx="141">
                  <c:v>0.45036167099471025</c:v>
                </c:pt>
                <c:pt idx="142">
                  <c:v>0.45035927433201145</c:v>
                </c:pt>
                <c:pt idx="143">
                  <c:v>0.45035607882142586</c:v>
                </c:pt>
                <c:pt idx="144">
                  <c:v>0.48761186230076253</c:v>
                </c:pt>
                <c:pt idx="145">
                  <c:v>0.52482658394341442</c:v>
                </c:pt>
                <c:pt idx="146">
                  <c:v>0.56157855041997207</c:v>
                </c:pt>
                <c:pt idx="147">
                  <c:v>0.41288323067281157</c:v>
                </c:pt>
                <c:pt idx="148">
                  <c:v>0.44890150437764326</c:v>
                </c:pt>
                <c:pt idx="149">
                  <c:v>0.48533956940946177</c:v>
                </c:pt>
                <c:pt idx="150">
                  <c:v>0.48533890638183141</c:v>
                </c:pt>
                <c:pt idx="151">
                  <c:v>0.3407569782367425</c:v>
                </c:pt>
                <c:pt idx="152">
                  <c:v>0.34075639719535422</c:v>
                </c:pt>
                <c:pt idx="153">
                  <c:v>0.37415408842099573</c:v>
                </c:pt>
                <c:pt idx="154">
                  <c:v>0.24665193347611647</c:v>
                </c:pt>
                <c:pt idx="155">
                  <c:v>0.27451790232278933</c:v>
                </c:pt>
                <c:pt idx="156">
                  <c:v>0.2745176349039643</c:v>
                </c:pt>
                <c:pt idx="157">
                  <c:v>0.27451727834634132</c:v>
                </c:pt>
                <c:pt idx="158">
                  <c:v>0.30418750444188919</c:v>
                </c:pt>
                <c:pt idx="159">
                  <c:v>0.30405687437553475</c:v>
                </c:pt>
                <c:pt idx="160">
                  <c:v>0.33539807086551443</c:v>
                </c:pt>
                <c:pt idx="161">
                  <c:v>0.33105142500354046</c:v>
                </c:pt>
                <c:pt idx="162">
                  <c:v>0.33105093471519176</c:v>
                </c:pt>
                <c:pt idx="163">
                  <c:v>0.3310502809996525</c:v>
                </c:pt>
                <c:pt idx="164">
                  <c:v>0.36405923005545471</c:v>
                </c:pt>
                <c:pt idx="165">
                  <c:v>0.23870974189485561</c:v>
                </c:pt>
                <c:pt idx="166">
                  <c:v>0.23854546510644573</c:v>
                </c:pt>
                <c:pt idx="167">
                  <c:v>0.23829045688528538</c:v>
                </c:pt>
                <c:pt idx="168">
                  <c:v>0.23828978081057842</c:v>
                </c:pt>
                <c:pt idx="169">
                  <c:v>0.23789407319176456</c:v>
                </c:pt>
                <c:pt idx="170">
                  <c:v>0.26527240542731345</c:v>
                </c:pt>
                <c:pt idx="171">
                  <c:v>0.26023499967422287</c:v>
                </c:pt>
                <c:pt idx="172">
                  <c:v>0.1618579086773988</c:v>
                </c:pt>
                <c:pt idx="173">
                  <c:v>0.18278359731188934</c:v>
                </c:pt>
                <c:pt idx="174">
                  <c:v>0.17769290176251662</c:v>
                </c:pt>
                <c:pt idx="175">
                  <c:v>0.17769226983071923</c:v>
                </c:pt>
                <c:pt idx="176">
                  <c:v>0.17769142726198109</c:v>
                </c:pt>
                <c:pt idx="177">
                  <c:v>0.17769030384942647</c:v>
                </c:pt>
                <c:pt idx="178">
                  <c:v>0.2005832755971213</c:v>
                </c:pt>
                <c:pt idx="179">
                  <c:v>0.20058207011082624</c:v>
                </c:pt>
                <c:pt idx="180">
                  <c:v>0.19992624794746677</c:v>
                </c:pt>
                <c:pt idx="181">
                  <c:v>0.19992411888733072</c:v>
                </c:pt>
                <c:pt idx="182">
                  <c:v>0.19992128021101932</c:v>
                </c:pt>
                <c:pt idx="183">
                  <c:v>0.12081353941154219</c:v>
                </c:pt>
                <c:pt idx="184">
                  <c:v>7.020747549898014E-2</c:v>
                </c:pt>
                <c:pt idx="185">
                  <c:v>7.0206645706586038E-2</c:v>
                </c:pt>
                <c:pt idx="186">
                  <c:v>6.9904174192616464E-2</c:v>
                </c:pt>
                <c:pt idx="187">
                  <c:v>6.9439049355413979E-2</c:v>
                </c:pt>
                <c:pt idx="188">
                  <c:v>7.9740517155838908E-2</c:v>
                </c:pt>
                <c:pt idx="189">
                  <c:v>9.1346280147065348E-2</c:v>
                </c:pt>
                <c:pt idx="190">
                  <c:v>9.1344951973638636E-2</c:v>
                </c:pt>
                <c:pt idx="191">
                  <c:v>5.2314146023231672E-2</c:v>
                </c:pt>
                <c:pt idx="192">
                  <c:v>6.0104400689928644E-2</c:v>
                </c:pt>
                <c:pt idx="193">
                  <c:v>6.0103755047051906E-2</c:v>
                </c:pt>
                <c:pt idx="194">
                  <c:v>6.8929203884418644E-2</c:v>
                </c:pt>
                <c:pt idx="195">
                  <c:v>7.8900853503992119E-2</c:v>
                </c:pt>
                <c:pt idx="196">
                  <c:v>7.890026175345756E-2</c:v>
                </c:pt>
                <c:pt idx="197">
                  <c:v>7.8899472766552098E-2</c:v>
                </c:pt>
                <c:pt idx="198">
                  <c:v>9.0132902888627839E-2</c:v>
                </c:pt>
                <c:pt idx="199">
                  <c:v>9.0132035834577642E-2</c:v>
                </c:pt>
                <c:pt idx="200">
                  <c:v>5.1451089083081478E-2</c:v>
                </c:pt>
                <c:pt idx="201">
                  <c:v>5.8979936380069736E-2</c:v>
                </c:pt>
                <c:pt idx="202">
                  <c:v>6.750953890000301E-2</c:v>
                </c:pt>
                <c:pt idx="203">
                  <c:v>6.7367102844367005E-2</c:v>
                </c:pt>
                <c:pt idx="204">
                  <c:v>6.736664486288195E-2</c:v>
                </c:pt>
                <c:pt idx="205">
                  <c:v>6.7146195581017906E-2</c:v>
                </c:pt>
                <c:pt idx="206">
                  <c:v>7.6799183102693389E-2</c:v>
                </c:pt>
                <c:pt idx="207">
                  <c:v>8.7676333981841575E-2</c:v>
                </c:pt>
                <c:pt idx="208">
                  <c:v>8.73613891546966E-2</c:v>
                </c:pt>
                <c:pt idx="209">
                  <c:v>4.9785436504886448E-2</c:v>
                </c:pt>
                <c:pt idx="210">
                  <c:v>4.9785121173459235E-2</c:v>
                </c:pt>
                <c:pt idx="211">
                  <c:v>5.7063099958812639E-2</c:v>
                </c:pt>
                <c:pt idx="212">
                  <c:v>5.7062751107936981E-2</c:v>
                </c:pt>
                <c:pt idx="213">
                  <c:v>5.7062285980071001E-2</c:v>
                </c:pt>
                <c:pt idx="214">
                  <c:v>5.7061665821378171E-2</c:v>
                </c:pt>
                <c:pt idx="215">
                  <c:v>5.7060838964089505E-2</c:v>
                </c:pt>
                <c:pt idx="216">
                  <c:v>5.6250225107210998E-2</c:v>
                </c:pt>
                <c:pt idx="217">
                  <c:v>3.1618625029110017E-2</c:v>
                </c:pt>
                <c:pt idx="218">
                  <c:v>3.6369175795244825E-2</c:v>
                </c:pt>
                <c:pt idx="219">
                  <c:v>3.6368672928717358E-2</c:v>
                </c:pt>
                <c:pt idx="220">
                  <c:v>4.1784889677646972E-2</c:v>
                </c:pt>
                <c:pt idx="221">
                  <c:v>4.7950117504691497E-2</c:v>
                </c:pt>
                <c:pt idx="222">
                  <c:v>2.6806820592300697E-2</c:v>
                </c:pt>
                <c:pt idx="223">
                  <c:v>3.0814249672604335E-2</c:v>
                </c:pt>
                <c:pt idx="224">
                  <c:v>3.0814087993781242E-2</c:v>
                </c:pt>
                <c:pt idx="225">
                  <c:v>3.0736962376895674E-2</c:v>
                </c:pt>
                <c:pt idx="226">
                  <c:v>3.0736676389069226E-2</c:v>
                </c:pt>
                <c:pt idx="227">
                  <c:v>3.0736295080245651E-2</c:v>
                </c:pt>
                <c:pt idx="228">
                  <c:v>3.5314380878699675E-2</c:v>
                </c:pt>
                <c:pt idx="229">
                  <c:v>4.0534507696750828E-2</c:v>
                </c:pt>
                <c:pt idx="230">
                  <c:v>4.0534154994292394E-2</c:v>
                </c:pt>
                <c:pt idx="231">
                  <c:v>4.647747884413763E-2</c:v>
                </c:pt>
                <c:pt idx="232">
                  <c:v>4.6477088353777729E-2</c:v>
                </c:pt>
                <c:pt idx="233">
                  <c:v>4.6367666182799541E-2</c:v>
                </c:pt>
                <c:pt idx="234">
                  <c:v>5.3126517438037035E-2</c:v>
                </c:pt>
                <c:pt idx="235">
                  <c:v>5.3125944573454181E-2</c:v>
                </c:pt>
                <c:pt idx="236">
                  <c:v>5.3125180773228094E-2</c:v>
                </c:pt>
                <c:pt idx="237">
                  <c:v>5.3124162407089975E-2</c:v>
                </c:pt>
                <c:pt idx="238">
                  <c:v>5.3122804646303701E-2</c:v>
                </c:pt>
                <c:pt idx="239">
                  <c:v>5.2609576994371285E-2</c:v>
                </c:pt>
                <c:pt idx="240">
                  <c:v>2.9484506849840036E-2</c:v>
                </c:pt>
                <c:pt idx="241">
                  <c:v>1.6343189593140548E-2</c:v>
                </c:pt>
                <c:pt idx="242">
                  <c:v>1.634278346043732E-2</c:v>
                </c:pt>
                <c:pt idx="243">
                  <c:v>1.8815446471271605E-2</c:v>
                </c:pt>
                <c:pt idx="244">
                  <c:v>1.8814993166708004E-2</c:v>
                </c:pt>
                <c:pt idx="245">
                  <c:v>1.8814388794598808E-2</c:v>
                </c:pt>
                <c:pt idx="246">
                  <c:v>1.8813583025514977E-2</c:v>
                </c:pt>
                <c:pt idx="247">
                  <c:v>1.8812508774091418E-2</c:v>
                </c:pt>
                <c:pt idx="248">
                  <c:v>2.1645763940380876E-2</c:v>
                </c:pt>
                <c:pt idx="249">
                  <c:v>2.4888829734525008E-2</c:v>
                </c:pt>
                <c:pt idx="250">
                  <c:v>2.8597549248078329E-2</c:v>
                </c:pt>
              </c:numCache>
            </c:numRef>
          </c:val>
          <c:smooth val="0"/>
        </c:ser>
        <c:ser>
          <c:idx val="2"/>
          <c:order val="2"/>
          <c:tx>
            <c:v>8 Sided</c:v>
          </c:tx>
          <c:marker>
            <c:symbol val="none"/>
          </c:marker>
          <c:cat>
            <c:numRef>
              <c:f>'Example 4A-Dice W Many Errors'!$A$14:$A$264</c:f>
              <c:numCache>
                <c:formatCode>General</c:formatCode>
                <c:ptCount val="2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numCache>
            </c:numRef>
          </c:cat>
          <c:val>
            <c:numRef>
              <c:f>'Example 4A-Dice W Many Errors'!$O$14:$O$264</c:f>
              <c:numCache>
                <c:formatCode>0.000</c:formatCode>
                <c:ptCount val="251"/>
                <c:pt idx="0" formatCode="General">
                  <c:v>0.16666666666666669</c:v>
                </c:pt>
                <c:pt idx="1">
                  <c:v>0.13235294117647056</c:v>
                </c:pt>
                <c:pt idx="2">
                  <c:v>0.1696173615077099</c:v>
                </c:pt>
                <c:pt idx="3">
                  <c:v>0.16080129940443963</c:v>
                </c:pt>
                <c:pt idx="4">
                  <c:v>0.17067479320853288</c:v>
                </c:pt>
                <c:pt idx="5">
                  <c:v>0.21451780534992881</c:v>
                </c:pt>
                <c:pt idx="6">
                  <c:v>0.22391801780457737</c:v>
                </c:pt>
                <c:pt idx="7">
                  <c:v>0.22469240716413191</c:v>
                </c:pt>
                <c:pt idx="8">
                  <c:v>0.26268728341039965</c:v>
                </c:pt>
                <c:pt idx="9">
                  <c:v>0.25854109377170542</c:v>
                </c:pt>
                <c:pt idx="10">
                  <c:v>0.25434742373938413</c:v>
                </c:pt>
                <c:pt idx="11">
                  <c:v>0.20574268541955118</c:v>
                </c:pt>
                <c:pt idx="12">
                  <c:v>0.20105293610704827</c:v>
                </c:pt>
                <c:pt idx="13">
                  <c:v>0.1951227030075981</c:v>
                </c:pt>
                <c:pt idx="14">
                  <c:v>0.22343909977710147</c:v>
                </c:pt>
                <c:pt idx="15">
                  <c:v>0.21635293031152442</c:v>
                </c:pt>
                <c:pt idx="16">
                  <c:v>0.26663254517597035</c:v>
                </c:pt>
                <c:pt idx="17">
                  <c:v>0.31512880643191399</c:v>
                </c:pt>
                <c:pt idx="18">
                  <c:v>0.34504819512161722</c:v>
                </c:pt>
                <c:pt idx="19">
                  <c:v>0.36321406579112775</c:v>
                </c:pt>
                <c:pt idx="20">
                  <c:v>0.37580880380609111</c:v>
                </c:pt>
                <c:pt idx="21">
                  <c:v>0.34971129427503445</c:v>
                </c:pt>
                <c:pt idx="22">
                  <c:v>0.34334489582543903</c:v>
                </c:pt>
                <c:pt idx="23">
                  <c:v>0.33520839302598554</c:v>
                </c:pt>
                <c:pt idx="24">
                  <c:v>0.36344046384606016</c:v>
                </c:pt>
                <c:pt idx="25">
                  <c:v>0.35460545423319756</c:v>
                </c:pt>
                <c:pt idx="26">
                  <c:v>0.32040552131916766</c:v>
                </c:pt>
                <c:pt idx="27">
                  <c:v>0.34636135132749207</c:v>
                </c:pt>
                <c:pt idx="28">
                  <c:v>0.30746120017152895</c:v>
                </c:pt>
                <c:pt idx="29">
                  <c:v>0.33081460176306465</c:v>
                </c:pt>
                <c:pt idx="30">
                  <c:v>0.34954727703358401</c:v>
                </c:pt>
                <c:pt idx="31">
                  <c:v>0.36170772815571539</c:v>
                </c:pt>
                <c:pt idx="32">
                  <c:v>0.37049956224236186</c:v>
                </c:pt>
                <c:pt idx="33">
                  <c:v>0.37357275924068001</c:v>
                </c:pt>
                <c:pt idx="34">
                  <c:v>0.37024696736567098</c:v>
                </c:pt>
                <c:pt idx="35">
                  <c:v>0.36590361262225041</c:v>
                </c:pt>
                <c:pt idx="36">
                  <c:v>0.36567858641919565</c:v>
                </c:pt>
                <c:pt idx="37">
                  <c:v>0.35968941113795766</c:v>
                </c:pt>
                <c:pt idx="38">
                  <c:v>0.34899923073199979</c:v>
                </c:pt>
                <c:pt idx="39">
                  <c:v>0.3349938983386937</c:v>
                </c:pt>
                <c:pt idx="40">
                  <c:v>0.31747946849638292</c:v>
                </c:pt>
                <c:pt idx="41">
                  <c:v>0.29776375039899527</c:v>
                </c:pt>
                <c:pt idx="42">
                  <c:v>0.27664595503397954</c:v>
                </c:pt>
                <c:pt idx="43">
                  <c:v>0.25483833173112014</c:v>
                </c:pt>
                <c:pt idx="44">
                  <c:v>0.37112106814866075</c:v>
                </c:pt>
                <c:pt idx="45">
                  <c:v>0.37078624092087975</c:v>
                </c:pt>
                <c:pt idx="46">
                  <c:v>0.34645144054834442</c:v>
                </c:pt>
                <c:pt idx="47">
                  <c:v>0.32110987334605334</c:v>
                </c:pt>
                <c:pt idx="48">
                  <c:v>0.31776606274839736</c:v>
                </c:pt>
                <c:pt idx="49">
                  <c:v>0.44418856586779121</c:v>
                </c:pt>
                <c:pt idx="50">
                  <c:v>0.57024556633327417</c:v>
                </c:pt>
                <c:pt idx="51">
                  <c:v>0.56985231295621608</c:v>
                </c:pt>
                <c:pt idx="52">
                  <c:v>0.56932881806540891</c:v>
                </c:pt>
                <c:pt idx="53">
                  <c:v>0.55026356458456682</c:v>
                </c:pt>
                <c:pt idx="54">
                  <c:v>0.52059750459814347</c:v>
                </c:pt>
                <c:pt idx="55">
                  <c:v>0.50261219977359661</c:v>
                </c:pt>
                <c:pt idx="56">
                  <c:v>0.48131396806564208</c:v>
                </c:pt>
                <c:pt idx="57">
                  <c:v>0.60208555620281423</c:v>
                </c:pt>
                <c:pt idx="58">
                  <c:v>0.58388386499361034</c:v>
                </c:pt>
                <c:pt idx="59">
                  <c:v>0.56232739208544746</c:v>
                </c:pt>
                <c:pt idx="60">
                  <c:v>0.53779126436732261</c:v>
                </c:pt>
                <c:pt idx="61">
                  <c:v>0.51411561860939659</c:v>
                </c:pt>
                <c:pt idx="62">
                  <c:v>0.49358875011609321</c:v>
                </c:pt>
                <c:pt idx="63">
                  <c:v>0.4935158299029373</c:v>
                </c:pt>
                <c:pt idx="64">
                  <c:v>0.46989508665275048</c:v>
                </c:pt>
                <c:pt idx="65">
                  <c:v>0.44612246112311355</c:v>
                </c:pt>
                <c:pt idx="66">
                  <c:v>0.44604544359761078</c:v>
                </c:pt>
                <c:pt idx="67">
                  <c:v>0.42424736878372771</c:v>
                </c:pt>
                <c:pt idx="68">
                  <c:v>0.42417982870343685</c:v>
                </c:pt>
                <c:pt idx="69">
                  <c:v>0.42408980870775109</c:v>
                </c:pt>
                <c:pt idx="70">
                  <c:v>0.40022134980487278</c:v>
                </c:pt>
                <c:pt idx="71">
                  <c:v>0.37557658580902553</c:v>
                </c:pt>
                <c:pt idx="72">
                  <c:v>0.50475783598908908</c:v>
                </c:pt>
                <c:pt idx="73">
                  <c:v>0.48014210403474145</c:v>
                </c:pt>
                <c:pt idx="74">
                  <c:v>0.45355002112707388</c:v>
                </c:pt>
                <c:pt idx="75">
                  <c:v>0.42550094662842708</c:v>
                </c:pt>
                <c:pt idx="76">
                  <c:v>0.39651751116622586</c:v>
                </c:pt>
                <c:pt idx="77">
                  <c:v>0.39650622196102975</c:v>
                </c:pt>
                <c:pt idx="78">
                  <c:v>0.39649117068735051</c:v>
                </c:pt>
                <c:pt idx="79">
                  <c:v>0.39647110409986475</c:v>
                </c:pt>
                <c:pt idx="80">
                  <c:v>0.38410276559620521</c:v>
                </c:pt>
                <c:pt idx="81">
                  <c:v>0.38406928733072793</c:v>
                </c:pt>
                <c:pt idx="82">
                  <c:v>0.35838806184310051</c:v>
                </c:pt>
                <c:pt idx="83">
                  <c:v>0.33150022339093843</c:v>
                </c:pt>
                <c:pt idx="84">
                  <c:v>0.46300334095758849</c:v>
                </c:pt>
                <c:pt idx="85">
                  <c:v>0.43557113430897326</c:v>
                </c:pt>
                <c:pt idx="86">
                  <c:v>0.40668649959202868</c:v>
                </c:pt>
                <c:pt idx="87">
                  <c:v>0.40667631743432991</c:v>
                </c:pt>
                <c:pt idx="88">
                  <c:v>0.54346176158244586</c:v>
                </c:pt>
                <c:pt idx="89">
                  <c:v>0.66744099819657465</c:v>
                </c:pt>
                <c:pt idx="90">
                  <c:v>0.64554227694838318</c:v>
                </c:pt>
                <c:pt idx="91">
                  <c:v>0.64413649479603685</c:v>
                </c:pt>
                <c:pt idx="92">
                  <c:v>0.61938608526819328</c:v>
                </c:pt>
                <c:pt idx="93">
                  <c:v>0.61936455015864245</c:v>
                </c:pt>
                <c:pt idx="94">
                  <c:v>0.59912124413750401</c:v>
                </c:pt>
                <c:pt idx="95">
                  <c:v>0.57659703070834467</c:v>
                </c:pt>
                <c:pt idx="96">
                  <c:v>0.54993331398223988</c:v>
                </c:pt>
                <c:pt idx="97">
                  <c:v>0.54718637709091322</c:v>
                </c:pt>
                <c:pt idx="98">
                  <c:v>0.5471653051791987</c:v>
                </c:pt>
                <c:pt idx="99">
                  <c:v>0.65347728014116935</c:v>
                </c:pt>
                <c:pt idx="100">
                  <c:v>0.65344813757672382</c:v>
                </c:pt>
                <c:pt idx="101">
                  <c:v>0.60207580722287435</c:v>
                </c:pt>
                <c:pt idx="102">
                  <c:v>0.60203182934680954</c:v>
                </c:pt>
                <c:pt idx="103">
                  <c:v>0.59570323553374493</c:v>
                </c:pt>
                <c:pt idx="104">
                  <c:v>0.58563785211555219</c:v>
                </c:pt>
                <c:pt idx="105">
                  <c:v>0.57217856496149966</c:v>
                </c:pt>
                <c:pt idx="106">
                  <c:v>0.5553680350787914</c:v>
                </c:pt>
                <c:pt idx="107">
                  <c:v>0.53545562889135456</c:v>
                </c:pt>
                <c:pt idx="108">
                  <c:v>0.5128728993182321</c:v>
                </c:pt>
                <c:pt idx="109">
                  <c:v>0.48795364612492736</c:v>
                </c:pt>
                <c:pt idx="110">
                  <c:v>0.4879495010067515</c:v>
                </c:pt>
                <c:pt idx="111">
                  <c:v>0.48794397429206537</c:v>
                </c:pt>
                <c:pt idx="112">
                  <c:v>0.46120834700074947</c:v>
                </c:pt>
                <c:pt idx="113">
                  <c:v>0.46120355906785804</c:v>
                </c:pt>
                <c:pt idx="114">
                  <c:v>0.43308876378606265</c:v>
                </c:pt>
                <c:pt idx="115">
                  <c:v>0.4322895285109799</c:v>
                </c:pt>
                <c:pt idx="116">
                  <c:v>0.41603141609423278</c:v>
                </c:pt>
                <c:pt idx="117">
                  <c:v>0.39160587837772703</c:v>
                </c:pt>
                <c:pt idx="118">
                  <c:v>0.3709724289684031</c:v>
                </c:pt>
                <c:pt idx="119">
                  <c:v>0.34866720475522411</c:v>
                </c:pt>
                <c:pt idx="120">
                  <c:v>0.34866387798233073</c:v>
                </c:pt>
                <c:pt idx="121">
                  <c:v>0.32522111560619571</c:v>
                </c:pt>
                <c:pt idx="122">
                  <c:v>0.32521830891353626</c:v>
                </c:pt>
                <c:pt idx="123">
                  <c:v>0.30117722050518086</c:v>
                </c:pt>
                <c:pt idx="124">
                  <c:v>0.27704324118123141</c:v>
                </c:pt>
                <c:pt idx="125">
                  <c:v>0.25325643571220419</c:v>
                </c:pt>
                <c:pt idx="126">
                  <c:v>0.23018487854655981</c:v>
                </c:pt>
                <c:pt idx="127">
                  <c:v>0.22991649402935971</c:v>
                </c:pt>
                <c:pt idx="128">
                  <c:v>0.22950036457506456</c:v>
                </c:pt>
                <c:pt idx="129">
                  <c:v>0.22949943772057244</c:v>
                </c:pt>
                <c:pt idx="130">
                  <c:v>0.20764419373654405</c:v>
                </c:pt>
                <c:pt idx="131">
                  <c:v>0.31783352977631674</c:v>
                </c:pt>
                <c:pt idx="132">
                  <c:v>0.29147354566678257</c:v>
                </c:pt>
                <c:pt idx="133">
                  <c:v>0.26579589057722391</c:v>
                </c:pt>
                <c:pt idx="134">
                  <c:v>0.26579542684180879</c:v>
                </c:pt>
                <c:pt idx="135">
                  <c:v>0.26579480853043896</c:v>
                </c:pt>
                <c:pt idx="136">
                  <c:v>0.39144131118369097</c:v>
                </c:pt>
                <c:pt idx="137">
                  <c:v>0.3914400107711633</c:v>
                </c:pt>
                <c:pt idx="138">
                  <c:v>0.3914382769012334</c:v>
                </c:pt>
                <c:pt idx="139">
                  <c:v>0.39143596509855361</c:v>
                </c:pt>
                <c:pt idx="140">
                  <c:v>0.52870773913707003</c:v>
                </c:pt>
                <c:pt idx="141">
                  <c:v>0.50013554352404443</c:v>
                </c:pt>
                <c:pt idx="142">
                  <c:v>0.50013288198271288</c:v>
                </c:pt>
                <c:pt idx="143">
                  <c:v>0.50012933330500231</c:v>
                </c:pt>
                <c:pt idx="144">
                  <c:v>0.47025227331434666</c:v>
                </c:pt>
                <c:pt idx="145">
                  <c:v>0.43954445922647867</c:v>
                </c:pt>
                <c:pt idx="146">
                  <c:v>0.4084395973886385</c:v>
                </c:pt>
                <c:pt idx="147">
                  <c:v>0.55053635986230232</c:v>
                </c:pt>
                <c:pt idx="148">
                  <c:v>0.51980465785013641</c:v>
                </c:pt>
                <c:pt idx="149">
                  <c:v>0.4880509356733867</c:v>
                </c:pt>
                <c:pt idx="150">
                  <c:v>0.48805026894172965</c:v>
                </c:pt>
                <c:pt idx="151">
                  <c:v>0.62821115291449625</c:v>
                </c:pt>
                <c:pt idx="152">
                  <c:v>0.62821008172093673</c:v>
                </c:pt>
                <c:pt idx="153">
                  <c:v>0.5990205512088892</c:v>
                </c:pt>
                <c:pt idx="154">
                  <c:v>0.72396435894565714</c:v>
                </c:pt>
                <c:pt idx="155">
                  <c:v>0.69973512816428629</c:v>
                </c:pt>
                <c:pt idx="156">
                  <c:v>0.69973444652442152</c:v>
                </c:pt>
                <c:pt idx="157">
                  <c:v>0.69973353767333424</c:v>
                </c:pt>
                <c:pt idx="158">
                  <c:v>0.67334047107630712</c:v>
                </c:pt>
                <c:pt idx="159">
                  <c:v>0.67305131222155012</c:v>
                </c:pt>
                <c:pt idx="160">
                  <c:v>0.64473946144862948</c:v>
                </c:pt>
                <c:pt idx="161">
                  <c:v>0.63638385551170473</c:v>
                </c:pt>
                <c:pt idx="162">
                  <c:v>0.63638291302493044</c:v>
                </c:pt>
                <c:pt idx="163">
                  <c:v>0.63638165638024069</c:v>
                </c:pt>
                <c:pt idx="164">
                  <c:v>0.60775155869781639</c:v>
                </c:pt>
                <c:pt idx="165">
                  <c:v>0.73057635639828356</c:v>
                </c:pt>
                <c:pt idx="166">
                  <c:v>0.73007358371475328</c:v>
                </c:pt>
                <c:pt idx="167">
                  <c:v>0.72929312550811254</c:v>
                </c:pt>
                <c:pt idx="168">
                  <c:v>0.72929105636676905</c:v>
                </c:pt>
                <c:pt idx="169">
                  <c:v>0.728079984593756</c:v>
                </c:pt>
                <c:pt idx="170">
                  <c:v>0.70504670715050144</c:v>
                </c:pt>
                <c:pt idx="171">
                  <c:v>0.69165818174742977</c:v>
                </c:pt>
                <c:pt idx="172">
                  <c:v>0.78868062618490198</c:v>
                </c:pt>
                <c:pt idx="173">
                  <c:v>0.77345457284658203</c:v>
                </c:pt>
                <c:pt idx="174">
                  <c:v>0.75191313362808621</c:v>
                </c:pt>
                <c:pt idx="175">
                  <c:v>0.75191045958869973</c:v>
                </c:pt>
                <c:pt idx="176">
                  <c:v>0.75190689423243673</c:v>
                </c:pt>
                <c:pt idx="177">
                  <c:v>0.75190214047668213</c:v>
                </c:pt>
                <c:pt idx="178">
                  <c:v>0.73709362255182187</c:v>
                </c:pt>
                <c:pt idx="179">
                  <c:v>0.73708919268967354</c:v>
                </c:pt>
                <c:pt idx="180">
                  <c:v>0.73467920944106346</c:v>
                </c:pt>
                <c:pt idx="181">
                  <c:v>0.73467138567488133</c:v>
                </c:pt>
                <c:pt idx="182">
                  <c:v>0.73466095424584332</c:v>
                </c:pt>
                <c:pt idx="183">
                  <c:v>0.81392610349632821</c:v>
                </c:pt>
                <c:pt idx="184">
                  <c:v>0.8671498654357146</c:v>
                </c:pt>
                <c:pt idx="185">
                  <c:v>0.86713961646496385</c:v>
                </c:pt>
                <c:pt idx="186">
                  <c:v>0.86340371611001288</c:v>
                </c:pt>
                <c:pt idx="187">
                  <c:v>0.85765884439764362</c:v>
                </c:pt>
                <c:pt idx="188">
                  <c:v>0.85530339356036211</c:v>
                </c:pt>
                <c:pt idx="189">
                  <c:v>0.85086832566560155</c:v>
                </c:pt>
                <c:pt idx="190">
                  <c:v>0.85085595405399395</c:v>
                </c:pt>
                <c:pt idx="191">
                  <c:v>0.89337144216717301</c:v>
                </c:pt>
                <c:pt idx="192">
                  <c:v>0.89135260819402373</c:v>
                </c:pt>
                <c:pt idx="193">
                  <c:v>0.89134303326347719</c:v>
                </c:pt>
                <c:pt idx="194">
                  <c:v>0.88772177796997709</c:v>
                </c:pt>
                <c:pt idx="195">
                  <c:v>0.88244095554410662</c:v>
                </c:pt>
                <c:pt idx="196">
                  <c:v>0.88243433730255438</c:v>
                </c:pt>
                <c:pt idx="197">
                  <c:v>0.8824255131349078</c:v>
                </c:pt>
                <c:pt idx="198">
                  <c:v>0.87542240366738111</c:v>
                </c:pt>
                <c:pt idx="199">
                  <c:v>0.87541398234157897</c:v>
                </c:pt>
                <c:pt idx="200">
                  <c:v>0.91615784573287318</c:v>
                </c:pt>
                <c:pt idx="201">
                  <c:v>0.91203262923402417</c:v>
                </c:pt>
                <c:pt idx="202">
                  <c:v>0.90657045488680266</c:v>
                </c:pt>
                <c:pt idx="203">
                  <c:v>0.90465771304536469</c:v>
                </c:pt>
                <c:pt idx="204">
                  <c:v>0.90465156291473126</c:v>
                </c:pt>
                <c:pt idx="205">
                  <c:v>0.90169119895735061</c:v>
                </c:pt>
                <c:pt idx="206">
                  <c:v>0.89561913430001949</c:v>
                </c:pt>
                <c:pt idx="207">
                  <c:v>0.88793155169225424</c:v>
                </c:pt>
                <c:pt idx="208">
                  <c:v>0.88474198574710183</c:v>
                </c:pt>
                <c:pt idx="209">
                  <c:v>0.92435939604631456</c:v>
                </c:pt>
                <c:pt idx="210">
                  <c:v>0.92435354133079783</c:v>
                </c:pt>
                <c:pt idx="211">
                  <c:v>0.92007715005396851</c:v>
                </c:pt>
                <c:pt idx="212">
                  <c:v>0.92007152523302982</c:v>
                </c:pt>
                <c:pt idx="213">
                  <c:v>0.92006402557875855</c:v>
                </c:pt>
                <c:pt idx="214">
                  <c:v>0.92005402622991328</c:v>
                </c:pt>
                <c:pt idx="215">
                  <c:v>0.92004069410287825</c:v>
                </c:pt>
                <c:pt idx="216">
                  <c:v>0.90697047380693652</c:v>
                </c:pt>
                <c:pt idx="217">
                  <c:v>0.93465923013433583</c:v>
                </c:pt>
                <c:pt idx="218">
                  <c:v>0.9336285446328294</c:v>
                </c:pt>
                <c:pt idx="219">
                  <c:v>0.93361563560935246</c:v>
                </c:pt>
                <c:pt idx="220">
                  <c:v>0.93151588513301831</c:v>
                </c:pt>
                <c:pt idx="221">
                  <c:v>0.92830571574185328</c:v>
                </c:pt>
                <c:pt idx="222">
                  <c:v>0.951454646303033</c:v>
                </c:pt>
                <c:pt idx="223">
                  <c:v>0.94978372588635962</c:v>
                </c:pt>
                <c:pt idx="224">
                  <c:v>0.94977874248041494</c:v>
                </c:pt>
                <c:pt idx="225">
                  <c:v>0.94740150933194778</c:v>
                </c:pt>
                <c:pt idx="226">
                  <c:v>0.94739269436529272</c:v>
                </c:pt>
                <c:pt idx="227">
                  <c:v>0.94738094133158213</c:v>
                </c:pt>
                <c:pt idx="228">
                  <c:v>0.9452682409457529</c:v>
                </c:pt>
                <c:pt idx="229">
                  <c:v>0.94223387972613759</c:v>
                </c:pt>
                <c:pt idx="230">
                  <c:v>0.94222568107701909</c:v>
                </c:pt>
                <c:pt idx="231">
                  <c:v>0.93822438946487263</c:v>
                </c:pt>
                <c:pt idx="232">
                  <c:v>0.9382165067744036</c:v>
                </c:pt>
                <c:pt idx="233">
                  <c:v>0.93600764019830962</c:v>
                </c:pt>
                <c:pt idx="234">
                  <c:v>0.93133483576676257</c:v>
                </c:pt>
                <c:pt idx="235">
                  <c:v>0.93132479315964445</c:v>
                </c:pt>
                <c:pt idx="236">
                  <c:v>0.93131140335371665</c:v>
                </c:pt>
                <c:pt idx="237">
                  <c:v>0.93129355087804666</c:v>
                </c:pt>
                <c:pt idx="238">
                  <c:v>0.93126974864180234</c:v>
                </c:pt>
                <c:pt idx="239">
                  <c:v>0.92227260721462467</c:v>
                </c:pt>
                <c:pt idx="240">
                  <c:v>0.94761036596447301</c:v>
                </c:pt>
                <c:pt idx="241">
                  <c:v>0.96297317238965308</c:v>
                </c:pt>
                <c:pt idx="242">
                  <c:v>0.96294924224459721</c:v>
                </c:pt>
                <c:pt idx="243">
                  <c:v>0.96276931629626183</c:v>
                </c:pt>
                <c:pt idx="244">
                  <c:v>0.96274612111322755</c:v>
                </c:pt>
                <c:pt idx="245">
                  <c:v>0.96271519594101596</c:v>
                </c:pt>
                <c:pt idx="246">
                  <c:v>0.96267396546842965</c:v>
                </c:pt>
                <c:pt idx="247">
                  <c:v>0.96261899699823317</c:v>
                </c:pt>
                <c:pt idx="248">
                  <c:v>0.96185802724783886</c:v>
                </c:pt>
                <c:pt idx="249">
                  <c:v>0.96044583116089244</c:v>
                </c:pt>
                <c:pt idx="250">
                  <c:v>0.95835752872210911</c:v>
                </c:pt>
              </c:numCache>
            </c:numRef>
          </c:val>
          <c:smooth val="0"/>
        </c:ser>
        <c:ser>
          <c:idx val="3"/>
          <c:order val="3"/>
          <c:tx>
            <c:v>10 Sided</c:v>
          </c:tx>
          <c:marker>
            <c:symbol val="none"/>
          </c:marker>
          <c:cat>
            <c:numRef>
              <c:f>'Example 4A-Dice W Many Errors'!$A$14:$A$264</c:f>
              <c:numCache>
                <c:formatCode>General</c:formatCode>
                <c:ptCount val="2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numCache>
            </c:numRef>
          </c:cat>
          <c:val>
            <c:numRef>
              <c:f>'Example 4A-Dice W Many Errors'!$P$14:$P$264</c:f>
              <c:numCache>
                <c:formatCode>0.000</c:formatCode>
                <c:ptCount val="251"/>
                <c:pt idx="0" formatCode="General">
                  <c:v>0.16666666666666669</c:v>
                </c:pt>
                <c:pt idx="1">
                  <c:v>0.22058823529411761</c:v>
                </c:pt>
                <c:pt idx="2">
                  <c:v>0.25699600228440894</c:v>
                </c:pt>
                <c:pt idx="3">
                  <c:v>0.24363833243096916</c:v>
                </c:pt>
                <c:pt idx="4">
                  <c:v>0.23508924684370922</c:v>
                </c:pt>
                <c:pt idx="5">
                  <c:v>0.26861733702720864</c:v>
                </c:pt>
                <c:pt idx="6">
                  <c:v>0.2548983650986697</c:v>
                </c:pt>
                <c:pt idx="7">
                  <c:v>0.23252717789616528</c:v>
                </c:pt>
                <c:pt idx="8">
                  <c:v>0.24713353873636454</c:v>
                </c:pt>
                <c:pt idx="9">
                  <c:v>0.2211207686086617</c:v>
                </c:pt>
                <c:pt idx="10">
                  <c:v>0.21753407557155086</c:v>
                </c:pt>
                <c:pt idx="11">
                  <c:v>0.293273692471192</c:v>
                </c:pt>
                <c:pt idx="12">
                  <c:v>0.28658873988180938</c:v>
                </c:pt>
                <c:pt idx="13">
                  <c:v>0.278135553054078</c:v>
                </c:pt>
                <c:pt idx="14">
                  <c:v>0.28954441409288001</c:v>
                </c:pt>
                <c:pt idx="15">
                  <c:v>0.28036177422313402</c:v>
                </c:pt>
                <c:pt idx="16">
                  <c:v>0.31410618719367489</c:v>
                </c:pt>
                <c:pt idx="17">
                  <c:v>0.3374883239604507</c:v>
                </c:pt>
                <c:pt idx="18">
                  <c:v>0.3359369094921999</c:v>
                </c:pt>
                <c:pt idx="19">
                  <c:v>0.32147554107480641</c:v>
                </c:pt>
                <c:pt idx="20">
                  <c:v>0.30238451126132776</c:v>
                </c:pt>
                <c:pt idx="21">
                  <c:v>0.28138584761970048</c:v>
                </c:pt>
                <c:pt idx="22">
                  <c:v>0.27626329523620419</c:v>
                </c:pt>
                <c:pt idx="23">
                  <c:v>0.26971647569001106</c:v>
                </c:pt>
                <c:pt idx="24">
                  <c:v>0.26584787002824023</c:v>
                </c:pt>
                <c:pt idx="25">
                  <c:v>0.25938527513056975</c:v>
                </c:pt>
                <c:pt idx="26">
                  <c:v>0.23436885504324953</c:v>
                </c:pt>
                <c:pt idx="27">
                  <c:v>0.23032264921266987</c:v>
                </c:pt>
                <c:pt idx="28">
                  <c:v>0.20445490780712472</c:v>
                </c:pt>
                <c:pt idx="29">
                  <c:v>0.19998582191238309</c:v>
                </c:pt>
                <c:pt idx="30">
                  <c:v>0.19210018136014778</c:v>
                </c:pt>
                <c:pt idx="31">
                  <c:v>0.18071198413027159</c:v>
                </c:pt>
                <c:pt idx="32">
                  <c:v>0.16827677506768832</c:v>
                </c:pt>
                <c:pt idx="33">
                  <c:v>0.15424780629034593</c:v>
                </c:pt>
                <c:pt idx="34">
                  <c:v>0.15287459026158326</c:v>
                </c:pt>
                <c:pt idx="35">
                  <c:v>0.15108122357586687</c:v>
                </c:pt>
                <c:pt idx="36">
                  <c:v>0.13726210044467049</c:v>
                </c:pt>
                <c:pt idx="37">
                  <c:v>0.1227399885982869</c:v>
                </c:pt>
                <c:pt idx="38">
                  <c:v>0.1082655309993313</c:v>
                </c:pt>
                <c:pt idx="39">
                  <c:v>9.4473488481764484E-2</c:v>
                </c:pt>
                <c:pt idx="40">
                  <c:v>8.139467901554838E-2</c:v>
                </c:pt>
                <c:pt idx="41">
                  <c:v>6.9400006474801545E-2</c:v>
                </c:pt>
                <c:pt idx="42">
                  <c:v>5.8616424613196293E-2</c:v>
                </c:pt>
                <c:pt idx="43">
                  <c:v>4.9087065282789659E-2</c:v>
                </c:pt>
                <c:pt idx="44">
                  <c:v>6.4986812963061941E-2</c:v>
                </c:pt>
                <c:pt idx="45">
                  <c:v>6.4928181545192587E-2</c:v>
                </c:pt>
                <c:pt idx="46">
                  <c:v>5.5151752352586701E-2</c:v>
                </c:pt>
                <c:pt idx="47">
                  <c:v>4.6470561343897938E-2</c:v>
                </c:pt>
                <c:pt idx="48">
                  <c:v>4.5986649859390924E-2</c:v>
                </c:pt>
                <c:pt idx="49">
                  <c:v>5.8438485084489566E-2</c:v>
                </c:pt>
                <c:pt idx="50">
                  <c:v>6.8202580417741743E-2</c:v>
                </c:pt>
                <c:pt idx="51">
                  <c:v>6.8155546478932169E-2</c:v>
                </c:pt>
                <c:pt idx="52">
                  <c:v>6.8092935378563368E-2</c:v>
                </c:pt>
                <c:pt idx="53">
                  <c:v>5.9829718713592162E-2</c:v>
                </c:pt>
                <c:pt idx="54">
                  <c:v>9.4340252767841568E-2</c:v>
                </c:pt>
                <c:pt idx="55">
                  <c:v>8.2800945158798378E-2</c:v>
                </c:pt>
                <c:pt idx="56">
                  <c:v>7.2083862327689582E-2</c:v>
                </c:pt>
                <c:pt idx="57">
                  <c:v>8.1973807350810987E-2</c:v>
                </c:pt>
                <c:pt idx="58">
                  <c:v>7.2268773962794644E-2</c:v>
                </c:pt>
                <c:pt idx="59">
                  <c:v>6.3273341012702503E-2</c:v>
                </c:pt>
                <c:pt idx="60">
                  <c:v>5.5011385866046265E-2</c:v>
                </c:pt>
                <c:pt idx="61">
                  <c:v>8.7649287462099948E-2</c:v>
                </c:pt>
                <c:pt idx="62">
                  <c:v>7.6499775326454592E-2</c:v>
                </c:pt>
                <c:pt idx="63">
                  <c:v>7.648847365087573E-2</c:v>
                </c:pt>
                <c:pt idx="64">
                  <c:v>6.6206880539325566E-2</c:v>
                </c:pt>
                <c:pt idx="65">
                  <c:v>0.10476230875238998</c:v>
                </c:pt>
                <c:pt idx="66">
                  <c:v>0.10474422283542953</c:v>
                </c:pt>
                <c:pt idx="67">
                  <c:v>9.0568556045879683E-2</c:v>
                </c:pt>
                <c:pt idx="68">
                  <c:v>9.0554137553280178E-2</c:v>
                </c:pt>
                <c:pt idx="69">
                  <c:v>9.0534920036273808E-2</c:v>
                </c:pt>
                <c:pt idx="70">
                  <c:v>7.7672244196240123E-2</c:v>
                </c:pt>
                <c:pt idx="71">
                  <c:v>6.6263050551608874E-2</c:v>
                </c:pt>
                <c:pt idx="72">
                  <c:v>8.0958658006809167E-2</c:v>
                </c:pt>
                <c:pt idx="73">
                  <c:v>7.0009558182126105E-2</c:v>
                </c:pt>
                <c:pt idx="74">
                  <c:v>6.0120149517430194E-2</c:v>
                </c:pt>
                <c:pt idx="75">
                  <c:v>5.1274650162851577E-2</c:v>
                </c:pt>
                <c:pt idx="76">
                  <c:v>4.3438204116376673E-2</c:v>
                </c:pt>
                <c:pt idx="77">
                  <c:v>4.3436967392182127E-2</c:v>
                </c:pt>
                <c:pt idx="78">
                  <c:v>4.3435318536129419E-2</c:v>
                </c:pt>
                <c:pt idx="79">
                  <c:v>4.343312025610753E-2</c:v>
                </c:pt>
                <c:pt idx="80">
                  <c:v>7.0130296324787289E-2</c:v>
                </c:pt>
                <c:pt idx="81">
                  <c:v>7.0124183792182326E-2</c:v>
                </c:pt>
                <c:pt idx="82">
                  <c:v>5.948659205424784E-2</c:v>
                </c:pt>
                <c:pt idx="83">
                  <c:v>5.0021498162772772E-2</c:v>
                </c:pt>
                <c:pt idx="84">
                  <c:v>6.3513246022091518E-2</c:v>
                </c:pt>
                <c:pt idx="85">
                  <c:v>5.4318352622508656E-2</c:v>
                </c:pt>
                <c:pt idx="86">
                  <c:v>4.6105694656615161E-2</c:v>
                </c:pt>
                <c:pt idx="87">
                  <c:v>4.6104540314254955E-2</c:v>
                </c:pt>
                <c:pt idx="88">
                  <c:v>5.6010715562796763E-2</c:v>
                </c:pt>
                <c:pt idx="89">
                  <c:v>6.253488042701999E-2</c:v>
                </c:pt>
                <c:pt idx="90">
                  <c:v>5.4984647888700187E-2</c:v>
                </c:pt>
                <c:pt idx="91">
                  <c:v>5.4864909121131969E-2</c:v>
                </c:pt>
                <c:pt idx="92">
                  <c:v>8.7927950969184876E-2</c:v>
                </c:pt>
                <c:pt idx="93">
                  <c:v>8.7924893848429761E-2</c:v>
                </c:pt>
                <c:pt idx="94">
                  <c:v>7.7319233926033154E-2</c:v>
                </c:pt>
                <c:pt idx="95">
                  <c:v>6.7647622754518202E-2</c:v>
                </c:pt>
                <c:pt idx="96">
                  <c:v>0.10753229547132948</c:v>
                </c:pt>
                <c:pt idx="97">
                  <c:v>0.10699516774706003</c:v>
                </c:pt>
                <c:pt idx="98">
                  <c:v>0.10699104740923175</c:v>
                </c:pt>
                <c:pt idx="99">
                  <c:v>0.11616269924388145</c:v>
                </c:pt>
                <c:pt idx="100">
                  <c:v>0.11615751883585235</c:v>
                </c:pt>
                <c:pt idx="101">
                  <c:v>0.17837587993199289</c:v>
                </c:pt>
                <c:pt idx="102">
                  <c:v>0.17836285068842173</c:v>
                </c:pt>
                <c:pt idx="103">
                  <c:v>0.16044353633321903</c:v>
                </c:pt>
                <c:pt idx="104">
                  <c:v>0.14339325416229348</c:v>
                </c:pt>
                <c:pt idx="105">
                  <c:v>0.12736159245444412</c:v>
                </c:pt>
                <c:pt idx="106">
                  <c:v>0.11238156896748396</c:v>
                </c:pt>
                <c:pt idx="107">
                  <c:v>9.8501992268545502E-2</c:v>
                </c:pt>
                <c:pt idx="108">
                  <c:v>8.5770628427214668E-2</c:v>
                </c:pt>
                <c:pt idx="109">
                  <c:v>7.4184764662533542E-2</c:v>
                </c:pt>
                <c:pt idx="110">
                  <c:v>7.4184134470262592E-2</c:v>
                </c:pt>
                <c:pt idx="111">
                  <c:v>7.418329423055621E-2</c:v>
                </c:pt>
                <c:pt idx="112">
                  <c:v>6.3744193278792369E-2</c:v>
                </c:pt>
                <c:pt idx="113">
                  <c:v>6.3743531532486991E-2</c:v>
                </c:pt>
                <c:pt idx="114">
                  <c:v>5.4416136231508962E-2</c:v>
                </c:pt>
                <c:pt idx="115">
                  <c:v>5.4315715026327531E-2</c:v>
                </c:pt>
                <c:pt idx="116">
                  <c:v>8.7121563783148212E-2</c:v>
                </c:pt>
                <c:pt idx="117">
                  <c:v>0.13667764496905693</c:v>
                </c:pt>
                <c:pt idx="118">
                  <c:v>0.11770562919000885</c:v>
                </c:pt>
                <c:pt idx="119">
                  <c:v>0.10057128854012934</c:v>
                </c:pt>
                <c:pt idx="120">
                  <c:v>0.10057032894934474</c:v>
                </c:pt>
                <c:pt idx="121">
                  <c:v>8.5280348113391316E-2</c:v>
                </c:pt>
                <c:pt idx="122">
                  <c:v>8.5279612134958313E-2</c:v>
                </c:pt>
                <c:pt idx="123">
                  <c:v>7.1795903480595571E-2</c:v>
                </c:pt>
                <c:pt idx="124">
                  <c:v>6.0038857370890743E-2</c:v>
                </c:pt>
                <c:pt idx="125">
                  <c:v>4.9894498769987021E-2</c:v>
                </c:pt>
                <c:pt idx="126">
                  <c:v>4.122648222402827E-2</c:v>
                </c:pt>
                <c:pt idx="127">
                  <c:v>4.1178414125040107E-2</c:v>
                </c:pt>
                <c:pt idx="128">
                  <c:v>4.1103884670026743E-2</c:v>
                </c:pt>
                <c:pt idx="129">
                  <c:v>4.110371866889545E-2</c:v>
                </c:pt>
                <c:pt idx="130">
                  <c:v>3.3808553905392356E-2</c:v>
                </c:pt>
                <c:pt idx="131">
                  <c:v>4.704503861769626E-2</c:v>
                </c:pt>
                <c:pt idx="132">
                  <c:v>3.9221172913383222E-2</c:v>
                </c:pt>
                <c:pt idx="133">
                  <c:v>3.2514494770631369E-2</c:v>
                </c:pt>
                <c:pt idx="134">
                  <c:v>3.2514438042430274E-2</c:v>
                </c:pt>
                <c:pt idx="135">
                  <c:v>3.2514362405136728E-2</c:v>
                </c:pt>
                <c:pt idx="136">
                  <c:v>4.3531408589333513E-2</c:v>
                </c:pt>
                <c:pt idx="137">
                  <c:v>4.3531263973046318E-2</c:v>
                </c:pt>
                <c:pt idx="138">
                  <c:v>4.3531071152824737E-2</c:v>
                </c:pt>
                <c:pt idx="139">
                  <c:v>4.35308140618531E-2</c:v>
                </c:pt>
                <c:pt idx="140">
                  <c:v>5.3451395136979614E-2</c:v>
                </c:pt>
                <c:pt idx="141">
                  <c:v>4.5966179903585487E-2</c:v>
                </c:pt>
                <c:pt idx="142">
                  <c:v>4.5965935288122241E-2</c:v>
                </c:pt>
                <c:pt idx="143">
                  <c:v>4.5965609138221127E-2</c:v>
                </c:pt>
                <c:pt idx="144">
                  <c:v>3.9290622630615876E-2</c:v>
                </c:pt>
                <c:pt idx="145">
                  <c:v>3.338628773779153E-2</c:v>
                </c:pt>
                <c:pt idx="146">
                  <c:v>2.8203335678121017E-2</c:v>
                </c:pt>
                <c:pt idx="147">
                  <c:v>3.4559381294697454E-2</c:v>
                </c:pt>
                <c:pt idx="148">
                  <c:v>2.9663844337837642E-2</c:v>
                </c:pt>
                <c:pt idx="149">
                  <c:v>2.5319768539464958E-2</c:v>
                </c:pt>
                <c:pt idx="150">
                  <c:v>2.5319733949855552E-2</c:v>
                </c:pt>
                <c:pt idx="151">
                  <c:v>2.9628354939408109E-2</c:v>
                </c:pt>
                <c:pt idx="152">
                  <c:v>2.9628304418651125E-2</c:v>
                </c:pt>
                <c:pt idx="153">
                  <c:v>2.5683306444276622E-2</c:v>
                </c:pt>
                <c:pt idx="154">
                  <c:v>2.8218486218136746E-2</c:v>
                </c:pt>
                <c:pt idx="155">
                  <c:v>2.4794623490238081E-2</c:v>
                </c:pt>
                <c:pt idx="156">
                  <c:v>2.4794599336807558E-2</c:v>
                </c:pt>
                <c:pt idx="157">
                  <c:v>2.4794567132306725E-2</c:v>
                </c:pt>
                <c:pt idx="158">
                  <c:v>2.1690315753509746E-2</c:v>
                </c:pt>
                <c:pt idx="159">
                  <c:v>2.1681001079682731E-2</c:v>
                </c:pt>
                <c:pt idx="160">
                  <c:v>1.8880901332824957E-2</c:v>
                </c:pt>
                <c:pt idx="161">
                  <c:v>3.1060352034092104E-2</c:v>
                </c:pt>
                <c:pt idx="162">
                  <c:v>3.1060306033599251E-2</c:v>
                </c:pt>
                <c:pt idx="163">
                  <c:v>3.1060244699820733E-2</c:v>
                </c:pt>
                <c:pt idx="164">
                  <c:v>2.6966253720396943E-2</c:v>
                </c:pt>
                <c:pt idx="165">
                  <c:v>2.9469140064958765E-2</c:v>
                </c:pt>
                <c:pt idx="166">
                  <c:v>2.944885980472035E-2</c:v>
                </c:pt>
                <c:pt idx="167">
                  <c:v>2.9417378588547781E-2</c:v>
                </c:pt>
                <c:pt idx="168">
                  <c:v>2.9417295125928809E-2</c:v>
                </c:pt>
                <c:pt idx="169">
                  <c:v>2.9368444320129965E-2</c:v>
                </c:pt>
                <c:pt idx="170">
                  <c:v>2.5853958855900094E-2</c:v>
                </c:pt>
                <c:pt idx="171">
                  <c:v>4.2271672670492436E-2</c:v>
                </c:pt>
                <c:pt idx="172">
                  <c:v>4.3819397488850935E-2</c:v>
                </c:pt>
                <c:pt idx="173">
                  <c:v>3.9066756488193619E-2</c:v>
                </c:pt>
                <c:pt idx="174">
                  <c:v>6.3297850800324573E-2</c:v>
                </c:pt>
                <c:pt idx="175">
                  <c:v>6.3297625693276238E-2</c:v>
                </c:pt>
                <c:pt idx="176">
                  <c:v>6.3297325553035716E-2</c:v>
                </c:pt>
                <c:pt idx="177">
                  <c:v>6.3296925370476001E-2</c:v>
                </c:pt>
                <c:pt idx="178">
                  <c:v>5.6409371652997052E-2</c:v>
                </c:pt>
                <c:pt idx="179">
                  <c:v>5.6409032638070525E-2</c:v>
                </c:pt>
                <c:pt idx="180">
                  <c:v>5.6224597938611724E-2</c:v>
                </c:pt>
                <c:pt idx="181">
                  <c:v>5.6223999190066369E-2</c:v>
                </c:pt>
                <c:pt idx="182">
                  <c:v>5.622320087850937E-2</c:v>
                </c:pt>
                <c:pt idx="183">
                  <c:v>5.6626653984418719E-2</c:v>
                </c:pt>
                <c:pt idx="184">
                  <c:v>5.4845045259616608E-2</c:v>
                </c:pt>
                <c:pt idx="185">
                  <c:v>5.4844397038026432E-2</c:v>
                </c:pt>
                <c:pt idx="186">
                  <c:v>5.4608110748631977E-2</c:v>
                </c:pt>
                <c:pt idx="187">
                  <c:v>5.4244762080040226E-2</c:v>
                </c:pt>
                <c:pt idx="188">
                  <c:v>4.91779870420683E-2</c:v>
                </c:pt>
                <c:pt idx="189">
                  <c:v>4.4475437083214706E-2</c:v>
                </c:pt>
                <c:pt idx="190">
                  <c:v>4.4474790411083334E-2</c:v>
                </c:pt>
                <c:pt idx="191">
                  <c:v>4.2451911310681802E-2</c:v>
                </c:pt>
                <c:pt idx="192">
                  <c:v>3.8505435277448298E-2</c:v>
                </c:pt>
                <c:pt idx="193">
                  <c:v>3.8505021651162742E-2</c:v>
                </c:pt>
                <c:pt idx="194">
                  <c:v>3.4862352249598522E-2</c:v>
                </c:pt>
                <c:pt idx="195">
                  <c:v>3.1504513929620573E-2</c:v>
                </c:pt>
                <c:pt idx="196">
                  <c:v>3.150427764810864E-2</c:v>
                </c:pt>
                <c:pt idx="197">
                  <c:v>3.1503962611605874E-2</c:v>
                </c:pt>
                <c:pt idx="198">
                  <c:v>2.8412673378897847E-2</c:v>
                </c:pt>
                <c:pt idx="199">
                  <c:v>2.8412400056695406E-2</c:v>
                </c:pt>
                <c:pt idx="200">
                  <c:v>2.7031619276564535E-2</c:v>
                </c:pt>
                <c:pt idx="201">
                  <c:v>2.4463548221408123E-2</c:v>
                </c:pt>
                <c:pt idx="202">
                  <c:v>2.210639612537612E-2</c:v>
                </c:pt>
                <c:pt idx="203">
                  <c:v>2.2059754600049015E-2</c:v>
                </c:pt>
                <c:pt idx="204">
                  <c:v>2.2059604631314348E-2</c:v>
                </c:pt>
                <c:pt idx="205">
                  <c:v>2.1987417215582481E-2</c:v>
                </c:pt>
                <c:pt idx="206">
                  <c:v>1.9853956447097421E-2</c:v>
                </c:pt>
                <c:pt idx="207">
                  <c:v>1.7894126562747963E-2</c:v>
                </c:pt>
                <c:pt idx="208">
                  <c:v>1.7829848526232633E-2</c:v>
                </c:pt>
                <c:pt idx="209">
                  <c:v>1.693476565722201E-2</c:v>
                </c:pt>
                <c:pt idx="210">
                  <c:v>1.6934658395657203E-2</c:v>
                </c:pt>
                <c:pt idx="211">
                  <c:v>1.5323920533873813E-2</c:v>
                </c:pt>
                <c:pt idx="212">
                  <c:v>1.5323826852263443E-2</c:v>
                </c:pt>
                <c:pt idx="213">
                  <c:v>1.5323701945231376E-2</c:v>
                </c:pt>
                <c:pt idx="214">
                  <c:v>1.5323535405689466E-2</c:v>
                </c:pt>
                <c:pt idx="215">
                  <c:v>1.5323313358597851E-2</c:v>
                </c:pt>
                <c:pt idx="216">
                  <c:v>2.5176047223090931E-2</c:v>
                </c:pt>
                <c:pt idx="217">
                  <c:v>2.3586038851248117E-2</c:v>
                </c:pt>
                <c:pt idx="218">
                  <c:v>2.1418208725780676E-2</c:v>
                </c:pt>
                <c:pt idx="219">
                  <c:v>2.1417912582136756E-2</c:v>
                </c:pt>
                <c:pt idx="220">
                  <c:v>1.9427038704237624E-2</c:v>
                </c:pt>
                <c:pt idx="221">
                  <c:v>1.7600081521965814E-2</c:v>
                </c:pt>
                <c:pt idx="222">
                  <c:v>1.6399064010741392E-2</c:v>
                </c:pt>
                <c:pt idx="223">
                  <c:v>1.4882058538366577E-2</c:v>
                </c:pt>
                <c:pt idx="224">
                  <c:v>1.488198045391749E-2</c:v>
                </c:pt>
                <c:pt idx="225">
                  <c:v>1.4844731844670351E-2</c:v>
                </c:pt>
                <c:pt idx="226">
                  <c:v>1.484459372391065E-2</c:v>
                </c:pt>
                <c:pt idx="227">
                  <c:v>1.484440956689583E-2</c:v>
                </c:pt>
                <c:pt idx="228">
                  <c:v>1.3464823539011817E-2</c:v>
                </c:pt>
                <c:pt idx="229">
                  <c:v>1.220145521896554E-2</c:v>
                </c:pt>
                <c:pt idx="230">
                  <c:v>1.2201349050579719E-2</c:v>
                </c:pt>
                <c:pt idx="231">
                  <c:v>1.104503121369807E-2</c:v>
                </c:pt>
                <c:pt idx="232">
                  <c:v>1.1044938416534348E-2</c:v>
                </c:pt>
                <c:pt idx="233">
                  <c:v>1.1018935041911175E-2</c:v>
                </c:pt>
                <c:pt idx="234">
                  <c:v>9.9672050223559728E-3</c:v>
                </c:pt>
                <c:pt idx="235">
                  <c:v>9.9670975457318185E-3</c:v>
                </c:pt>
                <c:pt idx="236">
                  <c:v>9.9669542471717658E-3</c:v>
                </c:pt>
                <c:pt idx="237">
                  <c:v>9.9667631888345001E-3</c:v>
                </c:pt>
                <c:pt idx="238">
                  <c:v>9.9665084557787557E-3</c:v>
                </c:pt>
                <c:pt idx="239">
                  <c:v>1.6450367453940146E-2</c:v>
                </c:pt>
                <c:pt idx="240">
                  <c:v>1.5365737557947463E-2</c:v>
                </c:pt>
                <c:pt idx="241">
                  <c:v>1.4195317528791017E-2</c:v>
                </c:pt>
                <c:pt idx="242">
                  <c:v>1.4194964771292347E-2</c:v>
                </c:pt>
                <c:pt idx="243">
                  <c:v>1.2902102235090179E-2</c:v>
                </c:pt>
                <c:pt idx="244">
                  <c:v>1.2901791395704456E-2</c:v>
                </c:pt>
                <c:pt idx="245">
                  <c:v>1.2901376966487865E-2</c:v>
                </c:pt>
                <c:pt idx="246">
                  <c:v>1.290082443561312E-2</c:v>
                </c:pt>
                <c:pt idx="247">
                  <c:v>1.2900087801395371E-2</c:v>
                </c:pt>
                <c:pt idx="248">
                  <c:v>1.1718081837784123E-2</c:v>
                </c:pt>
                <c:pt idx="249">
                  <c:v>1.0637161270146194E-2</c:v>
                </c:pt>
                <c:pt idx="250">
                  <c:v>9.6491207584238504E-3</c:v>
                </c:pt>
              </c:numCache>
            </c:numRef>
          </c:val>
          <c:smooth val="0"/>
        </c:ser>
        <c:ser>
          <c:idx val="4"/>
          <c:order val="4"/>
          <c:tx>
            <c:v>12 Sided</c:v>
          </c:tx>
          <c:marker>
            <c:symbol val="none"/>
          </c:marker>
          <c:cat>
            <c:numRef>
              <c:f>'Example 4A-Dice W Many Errors'!$A$14:$A$264</c:f>
              <c:numCache>
                <c:formatCode>General</c:formatCode>
                <c:ptCount val="2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numCache>
            </c:numRef>
          </c:cat>
          <c:val>
            <c:numRef>
              <c:f>'Example 4A-Dice W Many Errors'!$Q$14:$Q$264</c:f>
              <c:numCache>
                <c:formatCode>0.000</c:formatCode>
                <c:ptCount val="251"/>
                <c:pt idx="0" formatCode="General">
                  <c:v>0.16666666666666669</c:v>
                </c:pt>
                <c:pt idx="1">
                  <c:v>0.20588235294117646</c:v>
                </c:pt>
                <c:pt idx="2">
                  <c:v>0.22387207310108512</c:v>
                </c:pt>
                <c:pt idx="3">
                  <c:v>0.21223605847319976</c:v>
                </c:pt>
                <c:pt idx="4">
                  <c:v>0.1911362646930779</c:v>
                </c:pt>
                <c:pt idx="5">
                  <c:v>0.20383612087382211</c:v>
                </c:pt>
                <c:pt idx="6">
                  <c:v>0.18053064468915475</c:v>
                </c:pt>
                <c:pt idx="7">
                  <c:v>0.15370725986919773</c:v>
                </c:pt>
                <c:pt idx="8">
                  <c:v>0.15247165848593272</c:v>
                </c:pt>
                <c:pt idx="9">
                  <c:v>0.12732795039467251</c:v>
                </c:pt>
                <c:pt idx="10">
                  <c:v>0.12526262529661081</c:v>
                </c:pt>
                <c:pt idx="11">
                  <c:v>0.15761737733576325</c:v>
                </c:pt>
                <c:pt idx="12">
                  <c:v>0.15402460811778809</c:v>
                </c:pt>
                <c:pt idx="13">
                  <c:v>0.14948151689576475</c:v>
                </c:pt>
                <c:pt idx="14">
                  <c:v>0.1452389020458128</c:v>
                </c:pt>
                <c:pt idx="15">
                  <c:v>0.14063278130008089</c:v>
                </c:pt>
                <c:pt idx="16">
                  <c:v>0.14705541935693153</c:v>
                </c:pt>
                <c:pt idx="17">
                  <c:v>0.14746877466729505</c:v>
                </c:pt>
                <c:pt idx="18">
                  <c:v>0.13700481122381677</c:v>
                </c:pt>
                <c:pt idx="19">
                  <c:v>0.12236657618925358</c:v>
                </c:pt>
                <c:pt idx="20">
                  <c:v>0.10742644183089702</c:v>
                </c:pt>
                <c:pt idx="21">
                  <c:v>0.15550323428115884</c:v>
                </c:pt>
                <c:pt idx="22">
                  <c:v>0.15267234043860525</c:v>
                </c:pt>
                <c:pt idx="23">
                  <c:v>0.14905434890740338</c:v>
                </c:pt>
                <c:pt idx="24">
                  <c:v>0.13712199944712941</c:v>
                </c:pt>
                <c:pt idx="25">
                  <c:v>0.13378864968626331</c:v>
                </c:pt>
                <c:pt idx="26">
                  <c:v>0.1880439549947259</c:v>
                </c:pt>
                <c:pt idx="27">
                  <c:v>0.17247768017853538</c:v>
                </c:pt>
                <c:pt idx="28">
                  <c:v>0.23816575789720515</c:v>
                </c:pt>
                <c:pt idx="29">
                  <c:v>0.21742914855059894</c:v>
                </c:pt>
                <c:pt idx="30">
                  <c:v>0.19493198687185803</c:v>
                </c:pt>
                <c:pt idx="31">
                  <c:v>0.17115085200548882</c:v>
                </c:pt>
                <c:pt idx="32">
                  <c:v>0.14874866209475299</c:v>
                </c:pt>
                <c:pt idx="33">
                  <c:v>0.12725787314981368</c:v>
                </c:pt>
                <c:pt idx="34">
                  <c:v>0.1261249393636007</c:v>
                </c:pt>
                <c:pt idx="35">
                  <c:v>0.12464537193447035</c:v>
                </c:pt>
                <c:pt idx="36">
                  <c:v>0.10569466860487588</c:v>
                </c:pt>
                <c:pt idx="37">
                  <c:v>8.8211518102518038E-2</c:v>
                </c:pt>
                <c:pt idx="38">
                  <c:v>7.2621665464634347E-2</c:v>
                </c:pt>
                <c:pt idx="39">
                  <c:v>5.9145638305257028E-2</c:v>
                </c:pt>
                <c:pt idx="40">
                  <c:v>4.7560406990704768E-2</c:v>
                </c:pt>
                <c:pt idx="41">
                  <c:v>3.7848252737799015E-2</c:v>
                </c:pt>
                <c:pt idx="42">
                  <c:v>2.9836125503462707E-2</c:v>
                </c:pt>
                <c:pt idx="43">
                  <c:v>2.3319914057694183E-2</c:v>
                </c:pt>
                <c:pt idx="44">
                  <c:v>2.8815216910767334E-2</c:v>
                </c:pt>
                <c:pt idx="45">
                  <c:v>2.8789219682304207E-2</c:v>
                </c:pt>
                <c:pt idx="46">
                  <c:v>2.2824051920941831E-2</c:v>
                </c:pt>
                <c:pt idx="47">
                  <c:v>1.7949325192531503E-2</c:v>
                </c:pt>
                <c:pt idx="48">
                  <c:v>2.763042122340079E-2</c:v>
                </c:pt>
                <c:pt idx="49">
                  <c:v>3.2771133200185959E-2</c:v>
                </c:pt>
                <c:pt idx="50">
                  <c:v>3.5696866336498094E-2</c:v>
                </c:pt>
                <c:pt idx="51">
                  <c:v>3.5672249024122513E-2</c:v>
                </c:pt>
                <c:pt idx="52">
                  <c:v>3.5639478708580835E-2</c:v>
                </c:pt>
                <c:pt idx="53">
                  <c:v>2.9226918222186257E-2</c:v>
                </c:pt>
                <c:pt idx="54">
                  <c:v>4.3013014009168446E-2</c:v>
                </c:pt>
                <c:pt idx="55">
                  <c:v>3.5235051517850446E-2</c:v>
                </c:pt>
                <c:pt idx="56">
                  <c:v>2.8629544723118849E-2</c:v>
                </c:pt>
                <c:pt idx="57">
                  <c:v>3.038703154027134E-2</c:v>
                </c:pt>
                <c:pt idx="58">
                  <c:v>2.5003490087515436E-2</c:v>
                </c:pt>
                <c:pt idx="59">
                  <c:v>2.0431840524294195E-2</c:v>
                </c:pt>
                <c:pt idx="60">
                  <c:v>1.6579677771230185E-2</c:v>
                </c:pt>
                <c:pt idx="61">
                  <c:v>2.4655207743761093E-2</c:v>
                </c:pt>
                <c:pt idx="62">
                  <c:v>2.0084323715516019E-2</c:v>
                </c:pt>
                <c:pt idx="63">
                  <c:v>2.0081356562869034E-2</c:v>
                </c:pt>
                <c:pt idx="64">
                  <c:v>1.6223216180532313E-2</c:v>
                </c:pt>
                <c:pt idx="65">
                  <c:v>2.3959385047430216E-2</c:v>
                </c:pt>
                <c:pt idx="66">
                  <c:v>2.3955248755918968E-2</c:v>
                </c:pt>
                <c:pt idx="67">
                  <c:v>1.9332357897727775E-2</c:v>
                </c:pt>
                <c:pt idx="68">
                  <c:v>1.932928019094466E-2</c:v>
                </c:pt>
                <c:pt idx="69">
                  <c:v>1.9325178105928702E-2</c:v>
                </c:pt>
                <c:pt idx="70">
                  <c:v>1.5474264393078918E-2</c:v>
                </c:pt>
                <c:pt idx="71">
                  <c:v>1.232118168743096E-2</c:v>
                </c:pt>
                <c:pt idx="72">
                  <c:v>1.4050151697275163E-2</c:v>
                </c:pt>
                <c:pt idx="73">
                  <c:v>1.1339967926918068E-2</c:v>
                </c:pt>
                <c:pt idx="74">
                  <c:v>9.0888998491878217E-3</c:v>
                </c:pt>
                <c:pt idx="75">
                  <c:v>7.234870276961662E-3</c:v>
                </c:pt>
                <c:pt idx="76">
                  <c:v>5.7205354457122819E-3</c:v>
                </c:pt>
                <c:pt idx="77">
                  <c:v>5.7203725769948612E-3</c:v>
                </c:pt>
                <c:pt idx="78">
                  <c:v>5.7201554331306921E-3</c:v>
                </c:pt>
                <c:pt idx="79">
                  <c:v>5.7198659336212022E-3</c:v>
                </c:pt>
                <c:pt idx="80">
                  <c:v>8.6200000782291637E-3</c:v>
                </c:pt>
                <c:pt idx="81">
                  <c:v>8.6192487619750745E-3</c:v>
                </c:pt>
                <c:pt idx="82">
                  <c:v>6.8242898057545151E-3</c:v>
                </c:pt>
                <c:pt idx="83">
                  <c:v>5.355892406110287E-3</c:v>
                </c:pt>
                <c:pt idx="84">
                  <c:v>6.3471130663364291E-3</c:v>
                </c:pt>
                <c:pt idx="85">
                  <c:v>5.0663512067302937E-3</c:v>
                </c:pt>
                <c:pt idx="86">
                  <c:v>4.0136550868007485E-3</c:v>
                </c:pt>
                <c:pt idx="87">
                  <c:v>4.0135545974334273E-3</c:v>
                </c:pt>
                <c:pt idx="88">
                  <c:v>4.5508589651321908E-3</c:v>
                </c:pt>
                <c:pt idx="89">
                  <c:v>4.7422162671473004E-3</c:v>
                </c:pt>
                <c:pt idx="90">
                  <c:v>3.8916812061032843E-3</c:v>
                </c:pt>
                <c:pt idx="91">
                  <c:v>6.0405432639400597E-3</c:v>
                </c:pt>
                <c:pt idx="92">
                  <c:v>9.0353517469954105E-3</c:v>
                </c:pt>
                <c:pt idx="93">
                  <c:v>9.0350376015951011E-3</c:v>
                </c:pt>
                <c:pt idx="94">
                  <c:v>7.4155340039306237E-3</c:v>
                </c:pt>
                <c:pt idx="95">
                  <c:v>6.0554190713747579E-3</c:v>
                </c:pt>
                <c:pt idx="96">
                  <c:v>8.9839506625700293E-3</c:v>
                </c:pt>
                <c:pt idx="97">
                  <c:v>1.3905228559410281E-2</c:v>
                </c:pt>
                <c:pt idx="98">
                  <c:v>1.3904693075047291E-2</c:v>
                </c:pt>
                <c:pt idx="99">
                  <c:v>1.4090209143126016E-2</c:v>
                </c:pt>
                <c:pt idx="100">
                  <c:v>1.4089580774182696E-2</c:v>
                </c:pt>
                <c:pt idx="101">
                  <c:v>2.0194060336447273E-2</c:v>
                </c:pt>
                <c:pt idx="102">
                  <c:v>2.0192585286508264E-2</c:v>
                </c:pt>
                <c:pt idx="103">
                  <c:v>1.6952998489697824E-2</c:v>
                </c:pt>
                <c:pt idx="104">
                  <c:v>1.4141314955297718E-2</c:v>
                </c:pt>
                <c:pt idx="105">
                  <c:v>1.1722934311797564E-2</c:v>
                </c:pt>
                <c:pt idx="106">
                  <c:v>9.6544984803395659E-3</c:v>
                </c:pt>
                <c:pt idx="107">
                  <c:v>7.897987073658231E-3</c:v>
                </c:pt>
                <c:pt idx="108">
                  <c:v>6.4186954911476359E-3</c:v>
                </c:pt>
                <c:pt idx="109">
                  <c:v>5.1815498495304813E-3</c:v>
                </c:pt>
                <c:pt idx="110">
                  <c:v>5.1815058327747288E-3</c:v>
                </c:pt>
                <c:pt idx="111">
                  <c:v>5.181447144930346E-3</c:v>
                </c:pt>
                <c:pt idx="112">
                  <c:v>4.155491164369975E-3</c:v>
                </c:pt>
                <c:pt idx="113">
                  <c:v>4.1554480250535356E-3</c:v>
                </c:pt>
                <c:pt idx="114">
                  <c:v>3.3109011330991127E-3</c:v>
                </c:pt>
                <c:pt idx="115">
                  <c:v>5.140786147307781E-3</c:v>
                </c:pt>
                <c:pt idx="116">
                  <c:v>7.6960251033002568E-3</c:v>
                </c:pt>
                <c:pt idx="117">
                  <c:v>1.1268732695570206E-2</c:v>
                </c:pt>
                <c:pt idx="118">
                  <c:v>9.0575679310685858E-3</c:v>
                </c:pt>
                <c:pt idx="119">
                  <c:v>7.2231254516896722E-3</c:v>
                </c:pt>
                <c:pt idx="120">
                  <c:v>7.2230565329682367E-3</c:v>
                </c:pt>
                <c:pt idx="121">
                  <c:v>5.7165878830809308E-3</c:v>
                </c:pt>
                <c:pt idx="122">
                  <c:v>5.716538548322274E-3</c:v>
                </c:pt>
                <c:pt idx="123">
                  <c:v>4.4918408626008046E-3</c:v>
                </c:pt>
                <c:pt idx="124">
                  <c:v>3.5058545286634972E-3</c:v>
                </c:pt>
                <c:pt idx="125">
                  <c:v>2.7192611249810305E-3</c:v>
                </c:pt>
                <c:pt idx="126">
                  <c:v>2.0970621674833993E-3</c:v>
                </c:pt>
                <c:pt idx="127">
                  <c:v>3.25829325682957E-3</c:v>
                </c:pt>
                <c:pt idx="128">
                  <c:v>5.0592826992758326E-3</c:v>
                </c:pt>
                <c:pt idx="129">
                  <c:v>5.0592622669819428E-3</c:v>
                </c:pt>
                <c:pt idx="130">
                  <c:v>3.8839126200666311E-3</c:v>
                </c:pt>
                <c:pt idx="131">
                  <c:v>5.0442135165781081E-3</c:v>
                </c:pt>
                <c:pt idx="132">
                  <c:v>3.9249758232010844E-3</c:v>
                </c:pt>
                <c:pt idx="133">
                  <c:v>3.0368979296671581E-3</c:v>
                </c:pt>
                <c:pt idx="134">
                  <c:v>3.0368926311762031E-3</c:v>
                </c:pt>
                <c:pt idx="135">
                  <c:v>3.0368855665503553E-3</c:v>
                </c:pt>
                <c:pt idx="136">
                  <c:v>3.7948331203102384E-3</c:v>
                </c:pt>
                <c:pt idx="137">
                  <c:v>3.7948205134432852E-3</c:v>
                </c:pt>
                <c:pt idx="138">
                  <c:v>3.7948037044176451E-3</c:v>
                </c:pt>
                <c:pt idx="139">
                  <c:v>3.7947812926150929E-3</c:v>
                </c:pt>
                <c:pt idx="140">
                  <c:v>4.3489637119809325E-3</c:v>
                </c:pt>
                <c:pt idx="141">
                  <c:v>3.4906148163641386E-3</c:v>
                </c:pt>
                <c:pt idx="142">
                  <c:v>3.4905962405685832E-3</c:v>
                </c:pt>
                <c:pt idx="143">
                  <c:v>3.4905714731487195E-3</c:v>
                </c:pt>
                <c:pt idx="144">
                  <c:v>2.7847691745072579E-3</c:v>
                </c:pt>
                <c:pt idx="145">
                  <c:v>2.208539649854934E-3</c:v>
                </c:pt>
                <c:pt idx="146">
                  <c:v>1.7413028931616982E-3</c:v>
                </c:pt>
                <c:pt idx="147">
                  <c:v>1.9914828952526196E-3</c:v>
                </c:pt>
                <c:pt idx="148">
                  <c:v>1.5954192648586871E-3</c:v>
                </c:pt>
                <c:pt idx="149">
                  <c:v>1.2709951879329461E-3</c:v>
                </c:pt>
                <c:pt idx="150">
                  <c:v>1.2709934516126854E-3</c:v>
                </c:pt>
                <c:pt idx="151">
                  <c:v>1.3881247267045229E-3</c:v>
                </c:pt>
                <c:pt idx="152">
                  <c:v>1.3881223597451652E-3</c:v>
                </c:pt>
                <c:pt idx="153">
                  <c:v>1.123074746841572E-3</c:v>
                </c:pt>
                <c:pt idx="154">
                  <c:v>1.1516704327828218E-3</c:v>
                </c:pt>
                <c:pt idx="155">
                  <c:v>9.4447137390549804E-4</c:v>
                </c:pt>
                <c:pt idx="156">
                  <c:v>9.4447045385830639E-4</c:v>
                </c:pt>
                <c:pt idx="157">
                  <c:v>9.4446922713150563E-4</c:v>
                </c:pt>
                <c:pt idx="158">
                  <c:v>7.7114124518480685E-4</c:v>
                </c:pt>
                <c:pt idx="159">
                  <c:v>1.1990379128543204E-3</c:v>
                </c:pt>
                <c:pt idx="160">
                  <c:v>9.7457010160498583E-4</c:v>
                </c:pt>
                <c:pt idx="161">
                  <c:v>1.4963511139578908E-3</c:v>
                </c:pt>
                <c:pt idx="162">
                  <c:v>1.49634889785652E-3</c:v>
                </c:pt>
                <c:pt idx="163">
                  <c:v>1.4963459430649033E-3</c:v>
                </c:pt>
                <c:pt idx="164">
                  <c:v>1.2125077708777313E-3</c:v>
                </c:pt>
                <c:pt idx="165">
                  <c:v>1.2367108010989758E-3</c:v>
                </c:pt>
                <c:pt idx="166">
                  <c:v>1.9224484433687464E-3</c:v>
                </c:pt>
                <c:pt idx="167">
                  <c:v>2.9872784990952342E-3</c:v>
                </c:pt>
                <c:pt idx="168">
                  <c:v>2.9872700236260011E-3</c:v>
                </c:pt>
                <c:pt idx="169">
                  <c:v>4.6391478276636942E-3</c:v>
                </c:pt>
                <c:pt idx="170">
                  <c:v>3.8117209536791367E-3</c:v>
                </c:pt>
                <c:pt idx="171">
                  <c:v>5.8167480889753011E-3</c:v>
                </c:pt>
                <c:pt idx="172">
                  <c:v>5.6277396926656788E-3</c:v>
                </c:pt>
                <c:pt idx="173">
                  <c:v>4.6828660099149126E-3</c:v>
                </c:pt>
                <c:pt idx="174">
                  <c:v>7.0815792065106005E-3</c:v>
                </c:pt>
                <c:pt idx="175">
                  <c:v>7.0815540221896072E-3</c:v>
                </c:pt>
                <c:pt idx="176">
                  <c:v>7.0815204433735887E-3</c:v>
                </c:pt>
                <c:pt idx="177">
                  <c:v>7.0814756721142508E-3</c:v>
                </c:pt>
                <c:pt idx="178">
                  <c:v>5.8901884726382274E-3</c:v>
                </c:pt>
                <c:pt idx="179">
                  <c:v>5.890153073169065E-3</c:v>
                </c:pt>
                <c:pt idx="180">
                  <c:v>9.1325028001754873E-3</c:v>
                </c:pt>
                <c:pt idx="181">
                  <c:v>9.1324055460737675E-3</c:v>
                </c:pt>
                <c:pt idx="182">
                  <c:v>9.132275877160213E-3</c:v>
                </c:pt>
                <c:pt idx="183">
                  <c:v>8.5846211213897756E-3</c:v>
                </c:pt>
                <c:pt idx="184">
                  <c:v>7.760226691083995E-3</c:v>
                </c:pt>
                <c:pt idx="185">
                  <c:v>7.760134971832749E-3</c:v>
                </c:pt>
                <c:pt idx="186">
                  <c:v>1.2019314156523761E-2</c:v>
                </c:pt>
                <c:pt idx="187">
                  <c:v>1.8572307686467289E-2</c:v>
                </c:pt>
                <c:pt idx="188">
                  <c:v>1.5715043448904162E-2</c:v>
                </c:pt>
                <c:pt idx="189">
                  <c:v>1.3264834607177228E-2</c:v>
                </c:pt>
                <c:pt idx="190">
                  <c:v>1.326464173669792E-2</c:v>
                </c:pt>
                <c:pt idx="191">
                  <c:v>1.1817228668453552E-2</c:v>
                </c:pt>
                <c:pt idx="192">
                  <c:v>1.0004081126847957E-2</c:v>
                </c:pt>
                <c:pt idx="193">
                  <c:v>1.0003973662774715E-2</c:v>
                </c:pt>
                <c:pt idx="194">
                  <c:v>8.4537350243433784E-3</c:v>
                </c:pt>
                <c:pt idx="195">
                  <c:v>7.130196595167883E-3</c:v>
                </c:pt>
                <c:pt idx="196">
                  <c:v>7.1301431192235896E-3</c:v>
                </c:pt>
                <c:pt idx="197">
                  <c:v>7.1300718192122831E-3</c:v>
                </c:pt>
                <c:pt idx="198">
                  <c:v>6.0017457903284921E-3</c:v>
                </c:pt>
                <c:pt idx="199">
                  <c:v>6.001688055163764E-3</c:v>
                </c:pt>
                <c:pt idx="200">
                  <c:v>5.3293511443412989E-3</c:v>
                </c:pt>
                <c:pt idx="201">
                  <c:v>4.5015128967879105E-3</c:v>
                </c:pt>
                <c:pt idx="202">
                  <c:v>3.7965906635985384E-3</c:v>
                </c:pt>
                <c:pt idx="203">
                  <c:v>5.8933472382659896E-3</c:v>
                </c:pt>
                <c:pt idx="204">
                  <c:v>5.8933071735488476E-3</c:v>
                </c:pt>
                <c:pt idx="205">
                  <c:v>9.1373676041242614E-3</c:v>
                </c:pt>
                <c:pt idx="206">
                  <c:v>7.7007091630197947E-3</c:v>
                </c:pt>
                <c:pt idx="207">
                  <c:v>6.4778507549843548E-3</c:v>
                </c:pt>
                <c:pt idx="208">
                  <c:v>1.0040460064719578E-2</c:v>
                </c:pt>
                <c:pt idx="209">
                  <c:v>8.90065417554089E-3</c:v>
                </c:pt>
                <c:pt idx="210">
                  <c:v>8.9005978005006915E-3</c:v>
                </c:pt>
                <c:pt idx="211">
                  <c:v>7.5170840098886691E-3</c:v>
                </c:pt>
                <c:pt idx="212">
                  <c:v>7.5170380547733466E-3</c:v>
                </c:pt>
                <c:pt idx="213">
                  <c:v>7.5169767821602852E-3</c:v>
                </c:pt>
                <c:pt idx="214">
                  <c:v>7.5168950868966765E-3</c:v>
                </c:pt>
                <c:pt idx="215">
                  <c:v>7.516786162640763E-3</c:v>
                </c:pt>
                <c:pt idx="216">
                  <c:v>1.1526669311219673E-2</c:v>
                </c:pt>
                <c:pt idx="217">
                  <c:v>1.0078782553569161E-2</c:v>
                </c:pt>
                <c:pt idx="218">
                  <c:v>8.542263998171637E-3</c:v>
                </c:pt>
                <c:pt idx="219">
                  <c:v>8.5421458866516611E-3</c:v>
                </c:pt>
                <c:pt idx="220">
                  <c:v>7.2315804934817559E-3</c:v>
                </c:pt>
                <c:pt idx="221">
                  <c:v>6.1147411233685488E-3</c:v>
                </c:pt>
                <c:pt idx="222">
                  <c:v>5.3176436844915523E-3</c:v>
                </c:pt>
                <c:pt idx="223">
                  <c:v>4.5040163416530336E-3</c:v>
                </c:pt>
                <c:pt idx="224">
                  <c:v>4.5039927095974408E-3</c:v>
                </c:pt>
                <c:pt idx="225">
                  <c:v>6.9886748008143162E-3</c:v>
                </c:pt>
                <c:pt idx="226">
                  <c:v>6.98860977565368E-3</c:v>
                </c:pt>
                <c:pt idx="227">
                  <c:v>6.9885230773217514E-3</c:v>
                </c:pt>
                <c:pt idx="228">
                  <c:v>5.9164325557286689E-3</c:v>
                </c:pt>
                <c:pt idx="229">
                  <c:v>5.0038889033506848E-3</c:v>
                </c:pt>
                <c:pt idx="230">
                  <c:v>5.0038453630681396E-3</c:v>
                </c:pt>
                <c:pt idx="231">
                  <c:v>4.2276570780437348E-3</c:v>
                </c:pt>
                <c:pt idx="232">
                  <c:v>4.2276215584894257E-3</c:v>
                </c:pt>
                <c:pt idx="233">
                  <c:v>6.5608174541299013E-3</c:v>
                </c:pt>
                <c:pt idx="234">
                  <c:v>5.5389634541616033E-3</c:v>
                </c:pt>
                <c:pt idx="235">
                  <c:v>5.5389037273784148E-3</c:v>
                </c:pt>
                <c:pt idx="236">
                  <c:v>5.5388240936711337E-3</c:v>
                </c:pt>
                <c:pt idx="237">
                  <c:v>5.5387179189566229E-3</c:v>
                </c:pt>
                <c:pt idx="238">
                  <c:v>5.5385763590024353E-3</c:v>
                </c:pt>
                <c:pt idx="239">
                  <c:v>8.5323269330263816E-3</c:v>
                </c:pt>
                <c:pt idx="240">
                  <c:v>7.4384435683075845E-3</c:v>
                </c:pt>
                <c:pt idx="241">
                  <c:v>6.4137281690721899E-3</c:v>
                </c:pt>
                <c:pt idx="242">
                  <c:v>6.4135687861840308E-3</c:v>
                </c:pt>
                <c:pt idx="243">
                  <c:v>5.4407991427998133E-3</c:v>
                </c:pt>
                <c:pt idx="244">
                  <c:v>5.440668062249329E-3</c:v>
                </c:pt>
                <c:pt idx="245">
                  <c:v>5.4404932980066266E-3</c:v>
                </c:pt>
                <c:pt idx="246">
                  <c:v>5.4402602964806037E-3</c:v>
                </c:pt>
                <c:pt idx="247">
                  <c:v>5.4399496588226895E-3</c:v>
                </c:pt>
                <c:pt idx="248">
                  <c:v>4.6120660462512933E-3</c:v>
                </c:pt>
                <c:pt idx="249">
                  <c:v>3.9075227158818938E-3</c:v>
                </c:pt>
                <c:pt idx="250">
                  <c:v>3.3082649673152093E-3</c:v>
                </c:pt>
              </c:numCache>
            </c:numRef>
          </c:val>
          <c:smooth val="0"/>
        </c:ser>
        <c:ser>
          <c:idx val="5"/>
          <c:order val="5"/>
          <c:tx>
            <c:v>20 Sided</c:v>
          </c:tx>
          <c:marker>
            <c:symbol val="none"/>
          </c:marker>
          <c:cat>
            <c:numRef>
              <c:f>'Example 4A-Dice W Many Errors'!$A$14:$A$264</c:f>
              <c:numCache>
                <c:formatCode>General</c:formatCode>
                <c:ptCount val="25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pt idx="241">
                  <c:v>241</c:v>
                </c:pt>
                <c:pt idx="242">
                  <c:v>242</c:v>
                </c:pt>
                <c:pt idx="243">
                  <c:v>243</c:v>
                </c:pt>
                <c:pt idx="244">
                  <c:v>244</c:v>
                </c:pt>
                <c:pt idx="245">
                  <c:v>245</c:v>
                </c:pt>
                <c:pt idx="246">
                  <c:v>246</c:v>
                </c:pt>
                <c:pt idx="247">
                  <c:v>247</c:v>
                </c:pt>
                <c:pt idx="248">
                  <c:v>248</c:v>
                </c:pt>
                <c:pt idx="249">
                  <c:v>249</c:v>
                </c:pt>
                <c:pt idx="250">
                  <c:v>250</c:v>
                </c:pt>
              </c:numCache>
            </c:numRef>
          </c:cat>
          <c:val>
            <c:numRef>
              <c:f>'Example 4A-Dice W Many Errors'!$R$14:$R$264</c:f>
              <c:numCache>
                <c:formatCode>0.000</c:formatCode>
                <c:ptCount val="251"/>
                <c:pt idx="0" formatCode="General">
                  <c:v>0.16666666666666669</c:v>
                </c:pt>
                <c:pt idx="1">
                  <c:v>0.1764705882352941</c:v>
                </c:pt>
                <c:pt idx="2">
                  <c:v>0.16447744146202173</c:v>
                </c:pt>
                <c:pt idx="3">
                  <c:v>0.20790471034109367</c:v>
                </c:pt>
                <c:pt idx="4">
                  <c:v>0.16048759251197217</c:v>
                </c:pt>
                <c:pt idx="5">
                  <c:v>0.1467008816617929</c:v>
                </c:pt>
                <c:pt idx="6">
                  <c:v>0.1113667950340428</c:v>
                </c:pt>
                <c:pt idx="7">
                  <c:v>8.127413936321648E-2</c:v>
                </c:pt>
                <c:pt idx="8">
                  <c:v>6.9103546003739261E-2</c:v>
                </c:pt>
                <c:pt idx="9">
                  <c:v>4.9463878627113836E-2</c:v>
                </c:pt>
                <c:pt idx="10">
                  <c:v>6.4882065301764158E-2</c:v>
                </c:pt>
                <c:pt idx="11">
                  <c:v>6.9977828774496209E-2</c:v>
                </c:pt>
                <c:pt idx="12">
                  <c:v>9.117698260697947E-2</c:v>
                </c:pt>
                <c:pt idx="13">
                  <c:v>0.11798351646638407</c:v>
                </c:pt>
                <c:pt idx="14">
                  <c:v>9.8258472238491018E-2</c:v>
                </c:pt>
                <c:pt idx="15">
                  <c:v>0.12685639125195297</c:v>
                </c:pt>
                <c:pt idx="16">
                  <c:v>0.11369988647763975</c:v>
                </c:pt>
                <c:pt idx="17">
                  <c:v>9.7730985727249239E-2</c:v>
                </c:pt>
                <c:pt idx="18">
                  <c:v>7.7825377593059089E-2</c:v>
                </c:pt>
                <c:pt idx="19">
                  <c:v>5.9580128682848885E-2</c:v>
                </c:pt>
                <c:pt idx="20">
                  <c:v>4.4833539826802514E-2</c:v>
                </c:pt>
                <c:pt idx="21">
                  <c:v>5.5626850962410546E-2</c:v>
                </c:pt>
                <c:pt idx="22">
                  <c:v>7.2818905809641149E-2</c:v>
                </c:pt>
                <c:pt idx="23">
                  <c:v>9.4791015079952426E-2</c:v>
                </c:pt>
                <c:pt idx="24">
                  <c:v>7.4745124538206878E-2</c:v>
                </c:pt>
                <c:pt idx="25">
                  <c:v>9.7237489952189504E-2</c:v>
                </c:pt>
                <c:pt idx="26">
                  <c:v>0.11714589003251298</c:v>
                </c:pt>
                <c:pt idx="27">
                  <c:v>9.2098761950893018E-2</c:v>
                </c:pt>
                <c:pt idx="28">
                  <c:v>0.10900675753883167</c:v>
                </c:pt>
                <c:pt idx="29">
                  <c:v>8.5299223126391294E-2</c:v>
                </c:pt>
                <c:pt idx="30">
                  <c:v>6.5548631701055057E-2</c:v>
                </c:pt>
                <c:pt idx="31">
                  <c:v>4.9330190977860164E-2</c:v>
                </c:pt>
                <c:pt idx="32">
                  <c:v>3.6748533269352499E-2</c:v>
                </c:pt>
                <c:pt idx="33">
                  <c:v>2.694789290515151E-2</c:v>
                </c:pt>
                <c:pt idx="34">
                  <c:v>3.5610646576790507E-2</c:v>
                </c:pt>
                <c:pt idx="35">
                  <c:v>4.6923865703196253E-2</c:v>
                </c:pt>
                <c:pt idx="36">
                  <c:v>3.4105460440198299E-2</c:v>
                </c:pt>
                <c:pt idx="37">
                  <c:v>2.439772558926654E-2</c:v>
                </c:pt>
                <c:pt idx="38">
                  <c:v>1.721644426572666E-2</c:v>
                </c:pt>
                <c:pt idx="39">
                  <c:v>1.2018580865188675E-2</c:v>
                </c:pt>
                <c:pt idx="40">
                  <c:v>8.2837930298997539E-3</c:v>
                </c:pt>
                <c:pt idx="41">
                  <c:v>5.6504459197008671E-3</c:v>
                </c:pt>
                <c:pt idx="42">
                  <c:v>3.8179701023900877E-3</c:v>
                </c:pt>
                <c:pt idx="43">
                  <c:v>2.5578216194587773E-3</c:v>
                </c:pt>
                <c:pt idx="44">
                  <c:v>2.709058677173329E-3</c:v>
                </c:pt>
                <c:pt idx="45">
                  <c:v>3.6088194017262405E-3</c:v>
                </c:pt>
                <c:pt idx="46">
                  <c:v>2.4523429942750648E-3</c:v>
                </c:pt>
                <c:pt idx="47">
                  <c:v>1.6530645093294886E-3</c:v>
                </c:pt>
                <c:pt idx="48">
                  <c:v>2.1811342231039671E-3</c:v>
                </c:pt>
                <c:pt idx="49">
                  <c:v>2.2173770892876103E-3</c:v>
                </c:pt>
                <c:pt idx="50">
                  <c:v>2.0702910286596083E-3</c:v>
                </c:pt>
                <c:pt idx="51">
                  <c:v>2.7584844163661775E-3</c:v>
                </c:pt>
                <c:pt idx="52">
                  <c:v>3.6746004457995341E-3</c:v>
                </c:pt>
                <c:pt idx="53">
                  <c:v>2.5829441463760252E-3</c:v>
                </c:pt>
                <c:pt idx="54">
                  <c:v>3.2582550464035206E-3</c:v>
                </c:pt>
                <c:pt idx="55">
                  <c:v>2.2877750652167011E-3</c:v>
                </c:pt>
                <c:pt idx="56">
                  <c:v>1.5933312115848795E-3</c:v>
                </c:pt>
                <c:pt idx="57">
                  <c:v>1.4495496946680274E-3</c:v>
                </c:pt>
                <c:pt idx="58">
                  <c:v>1.0223478217473844E-3</c:v>
                </c:pt>
                <c:pt idx="59">
                  <c:v>7.1607538151753495E-4</c:v>
                </c:pt>
                <c:pt idx="60">
                  <c:v>4.9805872098872316E-4</c:v>
                </c:pt>
                <c:pt idx="61">
                  <c:v>6.348430067222218E-4</c:v>
                </c:pt>
                <c:pt idx="62">
                  <c:v>4.4326975187626761E-4</c:v>
                </c:pt>
                <c:pt idx="63">
                  <c:v>5.9093902070399653E-4</c:v>
                </c:pt>
                <c:pt idx="64">
                  <c:v>4.092039208768036E-4</c:v>
                </c:pt>
                <c:pt idx="65">
                  <c:v>5.180023242583779E-4</c:v>
                </c:pt>
                <c:pt idx="66">
                  <c:v>6.9055053008463673E-4</c:v>
                </c:pt>
                <c:pt idx="67">
                  <c:v>4.7767533287059784E-4</c:v>
                </c:pt>
                <c:pt idx="68">
                  <c:v>6.3679904942816161E-4</c:v>
                </c:pt>
                <c:pt idx="69">
                  <c:v>8.488852094727271E-4</c:v>
                </c:pt>
                <c:pt idx="70">
                  <c:v>5.8262442167795233E-4</c:v>
                </c:pt>
                <c:pt idx="71">
                  <c:v>3.9763467020428243E-4</c:v>
                </c:pt>
                <c:pt idx="72">
                  <c:v>3.8865665264409992E-4</c:v>
                </c:pt>
                <c:pt idx="73">
                  <c:v>2.6887481789897235E-4</c:v>
                </c:pt>
                <c:pt idx="74">
                  <c:v>1.8471528372175915E-4</c:v>
                </c:pt>
                <c:pt idx="75">
                  <c:v>1.2603044574690094E-4</c:v>
                </c:pt>
                <c:pt idx="76">
                  <c:v>8.5415092406783324E-5</c:v>
                </c:pt>
                <c:pt idx="77">
                  <c:v>1.1388354741780237E-4</c:v>
                </c:pt>
                <c:pt idx="78">
                  <c:v>1.5183896590371203E-4</c:v>
                </c:pt>
                <c:pt idx="79">
                  <c:v>2.024417083583984E-4</c:v>
                </c:pt>
                <c:pt idx="80">
                  <c:v>2.6150176477222789E-4</c:v>
                </c:pt>
                <c:pt idx="81">
                  <c:v>3.4863862982398162E-4</c:v>
                </c:pt>
                <c:pt idx="82">
                  <c:v>2.3660110193257701E-4</c:v>
                </c:pt>
                <c:pt idx="83">
                  <c:v>1.5916382064499576E-4</c:v>
                </c:pt>
                <c:pt idx="84">
                  <c:v>1.6167466021183729E-4</c:v>
                </c:pt>
                <c:pt idx="85">
                  <c:v>1.1061505123458851E-4</c:v>
                </c:pt>
                <c:pt idx="86">
                  <c:v>7.5112495580868235E-5</c:v>
                </c:pt>
                <c:pt idx="87">
                  <c:v>1.0014748666527446E-4</c:v>
                </c:pt>
                <c:pt idx="88">
                  <c:v>9.7332407640612925E-5</c:v>
                </c:pt>
                <c:pt idx="89">
                  <c:v>8.6935800227805874E-5</c:v>
                </c:pt>
                <c:pt idx="90">
                  <c:v>6.115159196668609E-5</c:v>
                </c:pt>
                <c:pt idx="91">
                  <c:v>8.1357898121092891E-5</c:v>
                </c:pt>
                <c:pt idx="92">
                  <c:v>1.0430905132682814E-4</c:v>
                </c:pt>
                <c:pt idx="93">
                  <c:v>1.3907389954692884E-4</c:v>
                </c:pt>
                <c:pt idx="94">
                  <c:v>9.7838843143662575E-5</c:v>
                </c:pt>
                <c:pt idx="95">
                  <c:v>6.8480400703944535E-5</c:v>
                </c:pt>
                <c:pt idx="96">
                  <c:v>8.7084859838623311E-5</c:v>
                </c:pt>
                <c:pt idx="97">
                  <c:v>1.1553315706470105E-4</c:v>
                </c:pt>
                <c:pt idx="98">
                  <c:v>1.5403827724344183E-4</c:v>
                </c:pt>
                <c:pt idx="99">
                  <c:v>1.3379438751008333E-4</c:v>
                </c:pt>
                <c:pt idx="100">
                  <c:v>1.7838456106241492E-4</c:v>
                </c:pt>
                <c:pt idx="101">
                  <c:v>2.1914726392016835E-4</c:v>
                </c:pt>
                <c:pt idx="102">
                  <c:v>2.9217500877563808E-4</c:v>
                </c:pt>
                <c:pt idx="103">
                  <c:v>2.1025719853756832E-4</c:v>
                </c:pt>
                <c:pt idx="104">
                  <c:v>1.5033058781119393E-4</c:v>
                </c:pt>
                <c:pt idx="105">
                  <c:v>1.0681865430894728E-4</c:v>
                </c:pt>
                <c:pt idx="106">
                  <c:v>7.5403881090941279E-5</c:v>
                </c:pt>
                <c:pt idx="107">
                  <c:v>5.2872958300749448E-5</c:v>
                </c:pt>
                <c:pt idx="108">
                  <c:v>3.6831310764944472E-5</c:v>
                </c:pt>
                <c:pt idx="109">
                  <c:v>2.5484921086977505E-5</c:v>
                </c:pt>
                <c:pt idx="110">
                  <c:v>3.3979606126776443E-5</c:v>
                </c:pt>
                <c:pt idx="111">
                  <c:v>4.5305628346566416E-5</c:v>
                </c:pt>
                <c:pt idx="112">
                  <c:v>3.114416268401416E-5</c:v>
                </c:pt>
                <c:pt idx="113">
                  <c:v>4.1525119156996708E-5</c:v>
                </c:pt>
                <c:pt idx="114">
                  <c:v>2.8359100749542227E-5</c:v>
                </c:pt>
                <c:pt idx="115">
                  <c:v>3.7742354661413362E-5</c:v>
                </c:pt>
                <c:pt idx="116">
                  <c:v>4.843052081507837E-5</c:v>
                </c:pt>
                <c:pt idx="117">
                  <c:v>6.0782834854579851E-5</c:v>
                </c:pt>
                <c:pt idx="118">
                  <c:v>4.187652968197078E-5</c:v>
                </c:pt>
                <c:pt idx="119">
                  <c:v>2.8624469899607922E-5</c:v>
                </c:pt>
                <c:pt idx="120">
                  <c:v>3.8165595709495375E-5</c:v>
                </c:pt>
                <c:pt idx="121">
                  <c:v>2.5890541053714443E-5</c:v>
                </c:pt>
                <c:pt idx="122">
                  <c:v>3.4520423487472095E-5</c:v>
                </c:pt>
                <c:pt idx="123">
                  <c:v>2.3249871154607287E-5</c:v>
                </c:pt>
                <c:pt idx="124">
                  <c:v>1.5554042840567645E-5</c:v>
                </c:pt>
                <c:pt idx="125">
                  <c:v>1.0340785356162272E-5</c:v>
                </c:pt>
                <c:pt idx="126">
                  <c:v>6.8354502268255036E-6</c:v>
                </c:pt>
                <c:pt idx="127">
                  <c:v>9.103307226708352E-6</c:v>
                </c:pt>
                <c:pt idx="128">
                  <c:v>1.2115774678329372E-5</c:v>
                </c:pt>
                <c:pt idx="129">
                  <c:v>1.6154300997148838E-5</c:v>
                </c:pt>
                <c:pt idx="130">
                  <c:v>1.0629764386341667E-5</c:v>
                </c:pt>
                <c:pt idx="131">
                  <c:v>1.1833163345627636E-5</c:v>
                </c:pt>
                <c:pt idx="132">
                  <c:v>7.8921911313571249E-6</c:v>
                </c:pt>
                <c:pt idx="133">
                  <c:v>5.2341240857031631E-6</c:v>
                </c:pt>
                <c:pt idx="134">
                  <c:v>6.97881993826771E-6</c:v>
                </c:pt>
                <c:pt idx="135">
                  <c:v>9.3050716048838653E-6</c:v>
                </c:pt>
                <c:pt idx="136">
                  <c:v>9.9663740949436356E-6</c:v>
                </c:pt>
                <c:pt idx="137">
                  <c:v>1.3288454647354795E-5</c:v>
                </c:pt>
                <c:pt idx="138">
                  <c:v>1.771786104880873E-5</c:v>
                </c:pt>
                <c:pt idx="139">
                  <c:v>2.3623675211413353E-5</c:v>
                </c:pt>
                <c:pt idx="140">
                  <c:v>2.3205968930766593E-5</c:v>
                </c:pt>
                <c:pt idx="141">
                  <c:v>1.5965005066379015E-5</c:v>
                </c:pt>
                <c:pt idx="142">
                  <c:v>2.1286560141825185E-5</c:v>
                </c:pt>
                <c:pt idx="143">
                  <c:v>2.8381878804910216E-5</c:v>
                </c:pt>
                <c:pt idx="144">
                  <c:v>1.9408278677535805E-5</c:v>
                </c:pt>
                <c:pt idx="145">
                  <c:v>1.3193384742517075E-5</c:v>
                </c:pt>
                <c:pt idx="146">
                  <c:v>8.9161744856733962E-6</c:v>
                </c:pt>
                <c:pt idx="147">
                  <c:v>8.7404547393159651E-6</c:v>
                </c:pt>
                <c:pt idx="148">
                  <c:v>6.0018548739184863E-6</c:v>
                </c:pt>
                <c:pt idx="149">
                  <c:v>4.0983380167279639E-6</c:v>
                </c:pt>
                <c:pt idx="150">
                  <c:v>5.4644432239254838E-6</c:v>
                </c:pt>
                <c:pt idx="151">
                  <c:v>5.1154554374180205E-6</c:v>
                </c:pt>
                <c:pt idx="152">
                  <c:v>6.8205956197397103E-6</c:v>
                </c:pt>
                <c:pt idx="153">
                  <c:v>4.7299486317952701E-6</c:v>
                </c:pt>
                <c:pt idx="154">
                  <c:v>4.157470629987458E-6</c:v>
                </c:pt>
                <c:pt idx="155">
                  <c:v>2.9224223622883895E-6</c:v>
                </c:pt>
                <c:pt idx="156">
                  <c:v>3.8965593539204558E-6</c:v>
                </c:pt>
                <c:pt idx="157">
                  <c:v>5.1954057238250168E-6</c:v>
                </c:pt>
                <c:pt idx="158">
                  <c:v>3.6359575068531568E-6</c:v>
                </c:pt>
                <c:pt idx="159">
                  <c:v>4.8458614451172313E-6</c:v>
                </c:pt>
                <c:pt idx="160">
                  <c:v>3.3760150274071339E-6</c:v>
                </c:pt>
                <c:pt idx="161">
                  <c:v>4.4430173485986442E-6</c:v>
                </c:pt>
                <c:pt idx="162">
                  <c:v>5.9240143579653379E-6</c:v>
                </c:pt>
                <c:pt idx="163">
                  <c:v>7.898670213341869E-6</c:v>
                </c:pt>
                <c:pt idx="164">
                  <c:v>5.4860493749541659E-6</c:v>
                </c:pt>
                <c:pt idx="165">
                  <c:v>4.7961918362139931E-6</c:v>
                </c:pt>
                <c:pt idx="166">
                  <c:v>6.3905215498821189E-6</c:v>
                </c:pt>
                <c:pt idx="167">
                  <c:v>8.5115866650530312E-6</c:v>
                </c:pt>
                <c:pt idx="168">
                  <c:v>1.1348750021447593E-5</c:v>
                </c:pt>
                <c:pt idx="169">
                  <c:v>1.5106538820386491E-5</c:v>
                </c:pt>
                <c:pt idx="170">
                  <c:v>1.0639006380045166E-5</c:v>
                </c:pt>
                <c:pt idx="171">
                  <c:v>1.3915968467132236E-5</c:v>
                </c:pt>
                <c:pt idx="172">
                  <c:v>1.1540387501708567E-5</c:v>
                </c:pt>
                <c:pt idx="173">
                  <c:v>8.2309759448125939E-6</c:v>
                </c:pt>
                <c:pt idx="174">
                  <c:v>1.0668980670627431E-5</c:v>
                </c:pt>
                <c:pt idx="175">
                  <c:v>1.4225256971172689E-5</c:v>
                </c:pt>
                <c:pt idx="176">
                  <c:v>1.8966919358462979E-5</c:v>
                </c:pt>
                <c:pt idx="177">
                  <c:v>2.5289065926059284E-5</c:v>
                </c:pt>
                <c:pt idx="178">
                  <c:v>1.8029821325199634E-5</c:v>
                </c:pt>
                <c:pt idx="179">
                  <c:v>2.4039617290264689E-5</c:v>
                </c:pt>
                <c:pt idx="180">
                  <c:v>3.1948023298926359E-5</c:v>
                </c:pt>
                <c:pt idx="181">
                  <c:v>4.259691076953591E-5</c:v>
                </c:pt>
                <c:pt idx="182">
                  <c:v>5.6795074594472994E-5</c:v>
                </c:pt>
                <c:pt idx="183">
                  <c:v>4.5762105135636891E-5</c:v>
                </c:pt>
                <c:pt idx="184">
                  <c:v>3.5457856691019566E-5</c:v>
                </c:pt>
                <c:pt idx="185">
                  <c:v>4.727658347925213E-5</c:v>
                </c:pt>
                <c:pt idx="186">
                  <c:v>6.2763868833296522E-5</c:v>
                </c:pt>
                <c:pt idx="187">
                  <c:v>8.3128338395417164E-5</c:v>
                </c:pt>
                <c:pt idx="188">
                  <c:v>6.0290935997195366E-5</c:v>
                </c:pt>
                <c:pt idx="189">
                  <c:v>4.3620585419042587E-5</c:v>
                </c:pt>
                <c:pt idx="190">
                  <c:v>5.8159934901920674E-5</c:v>
                </c:pt>
                <c:pt idx="191">
                  <c:v>4.4411683571213894E-5</c:v>
                </c:pt>
                <c:pt idx="192">
                  <c:v>3.222641628168285E-5</c:v>
                </c:pt>
                <c:pt idx="193">
                  <c:v>4.2968093473021443E-5</c:v>
                </c:pt>
                <c:pt idx="194">
                  <c:v>3.1122565232577436E-5</c:v>
                </c:pt>
                <c:pt idx="195">
                  <c:v>2.2499945680665936E-5</c:v>
                </c:pt>
                <c:pt idx="196">
                  <c:v>2.9999702576995105E-5</c:v>
                </c:pt>
                <c:pt idx="197">
                  <c:v>3.9999203447924571E-5</c:v>
                </c:pt>
                <c:pt idx="198">
                  <c:v>2.8859462969608565E-5</c:v>
                </c:pt>
                <c:pt idx="199">
                  <c:v>3.8478913799215455E-5</c:v>
                </c:pt>
                <c:pt idx="200">
                  <c:v>2.9287137895301486E-5</c:v>
                </c:pt>
                <c:pt idx="201">
                  <c:v>2.1203829569762822E-5</c:v>
                </c:pt>
                <c:pt idx="202">
                  <c:v>1.5328610603884339E-5</c:v>
                </c:pt>
                <c:pt idx="203">
                  <c:v>2.0395025727010458E-5</c:v>
                </c:pt>
                <c:pt idx="204">
                  <c:v>2.719318276745989E-5</c:v>
                </c:pt>
                <c:pt idx="205">
                  <c:v>3.6138928442321415E-5</c:v>
                </c:pt>
                <c:pt idx="206">
                  <c:v>2.6105866070713462E-5</c:v>
                </c:pt>
                <c:pt idx="207">
                  <c:v>1.8823116601236993E-5</c:v>
                </c:pt>
                <c:pt idx="208">
                  <c:v>2.5007335348448995E-5</c:v>
                </c:pt>
                <c:pt idx="209">
                  <c:v>1.9001546231398312E-5</c:v>
                </c:pt>
                <c:pt idx="210">
                  <c:v>2.5335234505654499E-5</c:v>
                </c:pt>
                <c:pt idx="211">
                  <c:v>1.834038153949503E-5</c:v>
                </c:pt>
                <c:pt idx="212">
                  <c:v>2.4453692555976205E-5</c:v>
                </c:pt>
                <c:pt idx="213">
                  <c:v>3.2604657639876998E-5</c:v>
                </c:pt>
                <c:pt idx="214">
                  <c:v>4.3472404385548742E-5</c:v>
                </c:pt>
                <c:pt idx="215">
                  <c:v>5.7962365926261438E-5</c:v>
                </c:pt>
                <c:pt idx="216">
                  <c:v>7.6185259810162293E-5</c:v>
                </c:pt>
                <c:pt idx="217">
                  <c:v>5.7098987203259889E-5</c:v>
                </c:pt>
                <c:pt idx="218">
                  <c:v>4.1480743202808184E-5</c:v>
                </c:pt>
                <c:pt idx="219">
                  <c:v>5.5306892880070609E-5</c:v>
                </c:pt>
                <c:pt idx="220">
                  <c:v>4.0132730749433798E-5</c:v>
                </c:pt>
                <c:pt idx="221">
                  <c:v>2.9086855434536821E-5</c:v>
                </c:pt>
                <c:pt idx="222">
                  <c:v>2.1681590669762895E-5</c:v>
                </c:pt>
                <c:pt idx="223">
                  <c:v>1.5740737463599981E-5</c:v>
                </c:pt>
                <c:pt idx="224">
                  <c:v>2.0987539831681812E-5</c:v>
                </c:pt>
                <c:pt idx="225">
                  <c:v>2.7913345883445388E-5</c:v>
                </c:pt>
                <c:pt idx="226">
                  <c:v>3.7217448223425477E-5</c:v>
                </c:pt>
                <c:pt idx="227">
                  <c:v>4.9622648688447888E-5</c:v>
                </c:pt>
                <c:pt idx="228">
                  <c:v>3.6008718574748862E-5</c:v>
                </c:pt>
                <c:pt idx="229">
                  <c:v>2.6104093583353441E-5</c:v>
                </c:pt>
                <c:pt idx="230">
                  <c:v>3.4805155258794573E-5</c:v>
                </c:pt>
                <c:pt idx="231">
                  <c:v>2.5205345712995801E-5</c:v>
                </c:pt>
                <c:pt idx="232">
                  <c:v>3.3606845259943367E-5</c:v>
                </c:pt>
                <c:pt idx="233">
                  <c:v>4.4703631765360494E-5</c:v>
                </c:pt>
                <c:pt idx="234">
                  <c:v>3.234942479319463E-5</c:v>
                </c:pt>
                <c:pt idx="235">
                  <c:v>4.3132101291370541E-5</c:v>
                </c:pt>
                <c:pt idx="236">
                  <c:v>5.7508641565643011E-5</c:v>
                </c:pt>
                <c:pt idx="237">
                  <c:v>7.6676718896209552E-5</c:v>
                </c:pt>
                <c:pt idx="238">
                  <c:v>1.0223301223096584E-4</c:v>
                </c:pt>
                <c:pt idx="239">
                  <c:v>1.3499376433257732E-4</c:v>
                </c:pt>
                <c:pt idx="240">
                  <c:v>1.0087452504640396E-4</c:v>
                </c:pt>
                <c:pt idx="241">
                  <c:v>7.4552668009564223E-5</c:v>
                </c:pt>
                <c:pt idx="242">
                  <c:v>9.9401087140669157E-5</c:v>
                </c:pt>
                <c:pt idx="243">
                  <c:v>7.2278192118472486E-5</c:v>
                </c:pt>
                <c:pt idx="244">
                  <c:v>9.6368601041876571E-5</c:v>
                </c:pt>
                <c:pt idx="245">
                  <c:v>1.28487340674078E-4</c:v>
                </c:pt>
                <c:pt idx="246">
                  <c:v>1.7130911721446933E-4</c:v>
                </c:pt>
                <c:pt idx="247">
                  <c:v>2.2839911400242833E-4</c:v>
                </c:pt>
                <c:pt idx="248">
                  <c:v>1.6597713446684241E-4</c:v>
                </c:pt>
                <c:pt idx="249">
                  <c:v>1.205334163677015E-4</c:v>
                </c:pt>
                <c:pt idx="250">
                  <c:v>8.7470065399608202E-5</c:v>
                </c:pt>
              </c:numCache>
            </c:numRef>
          </c:val>
          <c:smooth val="0"/>
        </c:ser>
        <c:dLbls>
          <c:showLegendKey val="0"/>
          <c:showVal val="0"/>
          <c:showCatName val="0"/>
          <c:showSerName val="0"/>
          <c:showPercent val="0"/>
          <c:showBubbleSize val="0"/>
        </c:dLbls>
        <c:marker val="1"/>
        <c:smooth val="0"/>
        <c:axId val="126346752"/>
        <c:axId val="126348672"/>
      </c:lineChart>
      <c:catAx>
        <c:axId val="126346752"/>
        <c:scaling>
          <c:orientation val="minMax"/>
        </c:scaling>
        <c:delete val="0"/>
        <c:axPos val="b"/>
        <c:title>
          <c:tx>
            <c:rich>
              <a:bodyPr/>
              <a:lstStyle/>
              <a:p>
                <a:pPr>
                  <a:defRPr sz="1400"/>
                </a:pPr>
                <a:r>
                  <a:rPr lang="en-US" sz="1400"/>
                  <a:t>Roll Number</a:t>
                </a:r>
              </a:p>
            </c:rich>
          </c:tx>
          <c:overlay val="0"/>
        </c:title>
        <c:numFmt formatCode="General" sourceLinked="1"/>
        <c:majorTickMark val="out"/>
        <c:minorTickMark val="none"/>
        <c:tickLblPos val="nextTo"/>
        <c:txPr>
          <a:bodyPr/>
          <a:lstStyle/>
          <a:p>
            <a:pPr>
              <a:defRPr sz="1200"/>
            </a:pPr>
            <a:endParaRPr lang="en-US"/>
          </a:p>
        </c:txPr>
        <c:crossAx val="126348672"/>
        <c:crosses val="autoZero"/>
        <c:auto val="1"/>
        <c:lblAlgn val="ctr"/>
        <c:lblOffset val="100"/>
        <c:noMultiLvlLbl val="0"/>
      </c:catAx>
      <c:valAx>
        <c:axId val="126348672"/>
        <c:scaling>
          <c:orientation val="minMax"/>
          <c:max val="1"/>
        </c:scaling>
        <c:delete val="0"/>
        <c:axPos val="l"/>
        <c:majorGridlines/>
        <c:title>
          <c:tx>
            <c:rich>
              <a:bodyPr rot="-5400000" vert="horz"/>
              <a:lstStyle/>
              <a:p>
                <a:pPr>
                  <a:defRPr sz="1400"/>
                </a:pPr>
                <a:r>
                  <a:rPr lang="en-US" sz="1400"/>
                  <a:t>Normalized Probability</a:t>
                </a:r>
              </a:p>
            </c:rich>
          </c:tx>
          <c:overlay val="0"/>
        </c:title>
        <c:numFmt formatCode="General" sourceLinked="1"/>
        <c:majorTickMark val="out"/>
        <c:minorTickMark val="none"/>
        <c:tickLblPos val="nextTo"/>
        <c:txPr>
          <a:bodyPr/>
          <a:lstStyle/>
          <a:p>
            <a:pPr>
              <a:defRPr sz="1200"/>
            </a:pPr>
            <a:endParaRPr lang="en-US"/>
          </a:p>
        </c:txPr>
        <c:crossAx val="126346752"/>
        <c:crosses val="autoZero"/>
        <c:crossBetween val="between"/>
        <c:majorUnit val="0.2"/>
      </c:valAx>
    </c:plotArea>
    <c:legend>
      <c:legendPos val="r"/>
      <c:layout>
        <c:manualLayout>
          <c:xMode val="edge"/>
          <c:yMode val="edge"/>
          <c:x val="0.85060644270030117"/>
          <c:y val="0.29029211517213238"/>
          <c:w val="0.14939355729969883"/>
          <c:h val="0.41152197241071847"/>
        </c:manualLayout>
      </c:layout>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a:pPr>
            <a:r>
              <a:rPr lang="en-US" sz="2400"/>
              <a:t>Probability Distribution Of Number Of Tanks</a:t>
            </a:r>
          </a:p>
        </c:rich>
      </c:tx>
      <c:layout>
        <c:manualLayout>
          <c:xMode val="edge"/>
          <c:yMode val="edge"/>
          <c:x val="0.25702829004045941"/>
          <c:y val="4.1237105033463547E-2"/>
        </c:manualLayout>
      </c:layout>
      <c:overlay val="1"/>
    </c:title>
    <c:autoTitleDeleted val="0"/>
    <c:plotArea>
      <c:layout>
        <c:manualLayout>
          <c:layoutTarget val="inner"/>
          <c:xMode val="edge"/>
          <c:yMode val="edge"/>
          <c:x val="9.0813358864642632E-2"/>
          <c:y val="3.0307146753720742E-2"/>
          <c:w val="0.87074392938192924"/>
          <c:h val="0.83275999822225855"/>
        </c:manualLayout>
      </c:layout>
      <c:scatterChart>
        <c:scatterStyle val="lineMarker"/>
        <c:varyColors val="0"/>
        <c:ser>
          <c:idx val="0"/>
          <c:order val="0"/>
          <c:tx>
            <c:v>After 1 Tank</c:v>
          </c:tx>
          <c:spPr>
            <a:ln w="57150"/>
          </c:spPr>
          <c:marker>
            <c:symbol val="none"/>
          </c:marker>
          <c:xVal>
            <c:numRef>
              <c:f>'Example 5 - Tank Problem'!$BD$9:$DA$9</c:f>
              <c:numCache>
                <c:formatCode>General</c:formatCode>
                <c:ptCount val="50"/>
                <c:pt idx="0">
                  <c:v>20</c:v>
                </c:pt>
                <c:pt idx="1">
                  <c:v>40</c:v>
                </c:pt>
                <c:pt idx="2">
                  <c:v>60</c:v>
                </c:pt>
                <c:pt idx="3">
                  <c:v>80</c:v>
                </c:pt>
                <c:pt idx="4">
                  <c:v>100</c:v>
                </c:pt>
                <c:pt idx="5">
                  <c:v>120</c:v>
                </c:pt>
                <c:pt idx="6">
                  <c:v>140</c:v>
                </c:pt>
                <c:pt idx="7">
                  <c:v>160</c:v>
                </c:pt>
                <c:pt idx="8">
                  <c:v>180</c:v>
                </c:pt>
                <c:pt idx="9">
                  <c:v>200</c:v>
                </c:pt>
                <c:pt idx="10">
                  <c:v>220</c:v>
                </c:pt>
                <c:pt idx="11">
                  <c:v>240</c:v>
                </c:pt>
                <c:pt idx="12">
                  <c:v>260</c:v>
                </c:pt>
                <c:pt idx="13">
                  <c:v>280</c:v>
                </c:pt>
                <c:pt idx="14">
                  <c:v>300</c:v>
                </c:pt>
                <c:pt idx="15">
                  <c:v>320</c:v>
                </c:pt>
                <c:pt idx="16">
                  <c:v>340</c:v>
                </c:pt>
                <c:pt idx="17">
                  <c:v>360</c:v>
                </c:pt>
                <c:pt idx="18">
                  <c:v>380</c:v>
                </c:pt>
                <c:pt idx="19">
                  <c:v>400</c:v>
                </c:pt>
                <c:pt idx="20">
                  <c:v>420</c:v>
                </c:pt>
                <c:pt idx="21">
                  <c:v>440</c:v>
                </c:pt>
                <c:pt idx="22">
                  <c:v>460</c:v>
                </c:pt>
                <c:pt idx="23">
                  <c:v>480</c:v>
                </c:pt>
                <c:pt idx="24">
                  <c:v>500</c:v>
                </c:pt>
                <c:pt idx="25">
                  <c:v>520</c:v>
                </c:pt>
                <c:pt idx="26">
                  <c:v>540</c:v>
                </c:pt>
                <c:pt idx="27">
                  <c:v>560</c:v>
                </c:pt>
                <c:pt idx="28">
                  <c:v>580</c:v>
                </c:pt>
                <c:pt idx="29">
                  <c:v>600</c:v>
                </c:pt>
                <c:pt idx="30">
                  <c:v>620</c:v>
                </c:pt>
                <c:pt idx="31">
                  <c:v>640</c:v>
                </c:pt>
                <c:pt idx="32">
                  <c:v>660</c:v>
                </c:pt>
                <c:pt idx="33">
                  <c:v>680</c:v>
                </c:pt>
                <c:pt idx="34">
                  <c:v>700</c:v>
                </c:pt>
                <c:pt idx="35">
                  <c:v>720</c:v>
                </c:pt>
                <c:pt idx="36">
                  <c:v>740</c:v>
                </c:pt>
                <c:pt idx="37">
                  <c:v>760</c:v>
                </c:pt>
                <c:pt idx="38">
                  <c:v>780</c:v>
                </c:pt>
                <c:pt idx="39">
                  <c:v>800</c:v>
                </c:pt>
                <c:pt idx="40">
                  <c:v>820</c:v>
                </c:pt>
                <c:pt idx="41">
                  <c:v>840</c:v>
                </c:pt>
                <c:pt idx="42">
                  <c:v>860</c:v>
                </c:pt>
                <c:pt idx="43">
                  <c:v>880</c:v>
                </c:pt>
                <c:pt idx="44">
                  <c:v>900</c:v>
                </c:pt>
                <c:pt idx="45">
                  <c:v>920</c:v>
                </c:pt>
                <c:pt idx="46">
                  <c:v>940</c:v>
                </c:pt>
                <c:pt idx="47">
                  <c:v>960</c:v>
                </c:pt>
                <c:pt idx="48">
                  <c:v>980</c:v>
                </c:pt>
                <c:pt idx="49">
                  <c:v>1000</c:v>
                </c:pt>
              </c:numCache>
            </c:numRef>
          </c:xVal>
          <c:yVal>
            <c:numRef>
              <c:f>'Example 5 - Tank Problem'!$BD$11:$DA$11</c:f>
              <c:numCache>
                <c:formatCode>General</c:formatCode>
                <c:ptCount val="50"/>
                <c:pt idx="0">
                  <c:v>0</c:v>
                </c:pt>
                <c:pt idx="1">
                  <c:v>0.14288958539332475</c:v>
                </c:pt>
                <c:pt idx="2">
                  <c:v>9.5259723595549822E-2</c:v>
                </c:pt>
                <c:pt idx="3">
                  <c:v>7.1444792696662374E-2</c:v>
                </c:pt>
                <c:pt idx="4">
                  <c:v>5.7155834157329895E-2</c:v>
                </c:pt>
                <c:pt idx="5">
                  <c:v>4.7629861797774911E-2</c:v>
                </c:pt>
                <c:pt idx="6">
                  <c:v>4.0825595826664215E-2</c:v>
                </c:pt>
                <c:pt idx="7">
                  <c:v>3.5722396348331187E-2</c:v>
                </c:pt>
                <c:pt idx="8">
                  <c:v>3.1753241198516607E-2</c:v>
                </c:pt>
                <c:pt idx="9">
                  <c:v>2.8577917078664947E-2</c:v>
                </c:pt>
                <c:pt idx="10">
                  <c:v>2.5979924616968131E-2</c:v>
                </c:pt>
                <c:pt idx="11">
                  <c:v>2.3814930898887456E-2</c:v>
                </c:pt>
                <c:pt idx="12">
                  <c:v>2.1983013137434577E-2</c:v>
                </c:pt>
                <c:pt idx="13">
                  <c:v>2.0412797913332108E-2</c:v>
                </c:pt>
                <c:pt idx="14">
                  <c:v>1.9051944719109967E-2</c:v>
                </c:pt>
                <c:pt idx="15">
                  <c:v>1.7861198174165593E-2</c:v>
                </c:pt>
                <c:pt idx="16">
                  <c:v>1.6810539458038204E-2</c:v>
                </c:pt>
                <c:pt idx="17">
                  <c:v>1.5876620599258304E-2</c:v>
                </c:pt>
                <c:pt idx="18">
                  <c:v>1.5041008988771025E-2</c:v>
                </c:pt>
                <c:pt idx="19">
                  <c:v>1.4288958539332474E-2</c:v>
                </c:pt>
                <c:pt idx="20">
                  <c:v>1.3608531942221405E-2</c:v>
                </c:pt>
                <c:pt idx="21">
                  <c:v>1.2989962308484065E-2</c:v>
                </c:pt>
                <c:pt idx="22">
                  <c:v>1.2425181338549978E-2</c:v>
                </c:pt>
                <c:pt idx="23">
                  <c:v>1.1907465449443728E-2</c:v>
                </c:pt>
                <c:pt idx="24">
                  <c:v>1.1431166831465981E-2</c:v>
                </c:pt>
                <c:pt idx="25">
                  <c:v>1.0991506568717288E-2</c:v>
                </c:pt>
                <c:pt idx="26">
                  <c:v>1.0584413732838869E-2</c:v>
                </c:pt>
                <c:pt idx="27">
                  <c:v>1.0206398956666054E-2</c:v>
                </c:pt>
                <c:pt idx="28">
                  <c:v>9.8544541650568782E-3</c:v>
                </c:pt>
                <c:pt idx="29">
                  <c:v>9.5259723595549836E-3</c:v>
                </c:pt>
                <c:pt idx="30">
                  <c:v>9.2186829286015955E-3</c:v>
                </c:pt>
                <c:pt idx="31">
                  <c:v>8.9305990870827967E-3</c:v>
                </c:pt>
                <c:pt idx="32">
                  <c:v>8.6599748723227114E-3</c:v>
                </c:pt>
                <c:pt idx="33">
                  <c:v>8.405269729019102E-3</c:v>
                </c:pt>
                <c:pt idx="34">
                  <c:v>8.1651191653328414E-3</c:v>
                </c:pt>
                <c:pt idx="35">
                  <c:v>7.9383102996291519E-3</c:v>
                </c:pt>
                <c:pt idx="36">
                  <c:v>7.7237613726121486E-3</c:v>
                </c:pt>
                <c:pt idx="37">
                  <c:v>7.5205044943855125E-3</c:v>
                </c:pt>
                <c:pt idx="38">
                  <c:v>7.3276710458115256E-3</c:v>
                </c:pt>
                <c:pt idx="39">
                  <c:v>7.1444792696662368E-3</c:v>
                </c:pt>
                <c:pt idx="40">
                  <c:v>6.9702236777231582E-3</c:v>
                </c:pt>
                <c:pt idx="41">
                  <c:v>6.8042659711107026E-3</c:v>
                </c:pt>
                <c:pt idx="42">
                  <c:v>6.6460272275964986E-3</c:v>
                </c:pt>
                <c:pt idx="43">
                  <c:v>6.4949811542420327E-3</c:v>
                </c:pt>
                <c:pt idx="44">
                  <c:v>6.3506482397033218E-3</c:v>
                </c:pt>
                <c:pt idx="45">
                  <c:v>6.2125906692749892E-3</c:v>
                </c:pt>
                <c:pt idx="46">
                  <c:v>6.0804078890776487E-3</c:v>
                </c:pt>
                <c:pt idx="47">
                  <c:v>5.9537327247218639E-3</c:v>
                </c:pt>
                <c:pt idx="48">
                  <c:v>5.8322279752377453E-3</c:v>
                </c:pt>
                <c:pt idx="49">
                  <c:v>5.7155834157329903E-3</c:v>
                </c:pt>
              </c:numCache>
            </c:numRef>
          </c:yVal>
          <c:smooth val="0"/>
        </c:ser>
        <c:ser>
          <c:idx val="1"/>
          <c:order val="1"/>
          <c:tx>
            <c:v>After 2 Tanks</c:v>
          </c:tx>
          <c:spPr>
            <a:ln w="57150"/>
          </c:spPr>
          <c:marker>
            <c:symbol val="none"/>
          </c:marker>
          <c:xVal>
            <c:numRef>
              <c:f>'Example 5 - Tank Problem'!$BD$9:$DA$9</c:f>
              <c:numCache>
                <c:formatCode>General</c:formatCode>
                <c:ptCount val="50"/>
                <c:pt idx="0">
                  <c:v>20</c:v>
                </c:pt>
                <c:pt idx="1">
                  <c:v>40</c:v>
                </c:pt>
                <c:pt idx="2">
                  <c:v>60</c:v>
                </c:pt>
                <c:pt idx="3">
                  <c:v>80</c:v>
                </c:pt>
                <c:pt idx="4">
                  <c:v>100</c:v>
                </c:pt>
                <c:pt idx="5">
                  <c:v>120</c:v>
                </c:pt>
                <c:pt idx="6">
                  <c:v>140</c:v>
                </c:pt>
                <c:pt idx="7">
                  <c:v>160</c:v>
                </c:pt>
                <c:pt idx="8">
                  <c:v>180</c:v>
                </c:pt>
                <c:pt idx="9">
                  <c:v>200</c:v>
                </c:pt>
                <c:pt idx="10">
                  <c:v>220</c:v>
                </c:pt>
                <c:pt idx="11">
                  <c:v>240</c:v>
                </c:pt>
                <c:pt idx="12">
                  <c:v>260</c:v>
                </c:pt>
                <c:pt idx="13">
                  <c:v>280</c:v>
                </c:pt>
                <c:pt idx="14">
                  <c:v>300</c:v>
                </c:pt>
                <c:pt idx="15">
                  <c:v>320</c:v>
                </c:pt>
                <c:pt idx="16">
                  <c:v>340</c:v>
                </c:pt>
                <c:pt idx="17">
                  <c:v>360</c:v>
                </c:pt>
                <c:pt idx="18">
                  <c:v>380</c:v>
                </c:pt>
                <c:pt idx="19">
                  <c:v>400</c:v>
                </c:pt>
                <c:pt idx="20">
                  <c:v>420</c:v>
                </c:pt>
                <c:pt idx="21">
                  <c:v>440</c:v>
                </c:pt>
                <c:pt idx="22">
                  <c:v>460</c:v>
                </c:pt>
                <c:pt idx="23">
                  <c:v>480</c:v>
                </c:pt>
                <c:pt idx="24">
                  <c:v>500</c:v>
                </c:pt>
                <c:pt idx="25">
                  <c:v>520</c:v>
                </c:pt>
                <c:pt idx="26">
                  <c:v>540</c:v>
                </c:pt>
                <c:pt idx="27">
                  <c:v>560</c:v>
                </c:pt>
                <c:pt idx="28">
                  <c:v>580</c:v>
                </c:pt>
                <c:pt idx="29">
                  <c:v>600</c:v>
                </c:pt>
                <c:pt idx="30">
                  <c:v>620</c:v>
                </c:pt>
                <c:pt idx="31">
                  <c:v>640</c:v>
                </c:pt>
                <c:pt idx="32">
                  <c:v>660</c:v>
                </c:pt>
                <c:pt idx="33">
                  <c:v>680</c:v>
                </c:pt>
                <c:pt idx="34">
                  <c:v>700</c:v>
                </c:pt>
                <c:pt idx="35">
                  <c:v>720</c:v>
                </c:pt>
                <c:pt idx="36">
                  <c:v>740</c:v>
                </c:pt>
                <c:pt idx="37">
                  <c:v>760</c:v>
                </c:pt>
                <c:pt idx="38">
                  <c:v>780</c:v>
                </c:pt>
                <c:pt idx="39">
                  <c:v>800</c:v>
                </c:pt>
                <c:pt idx="40">
                  <c:v>820</c:v>
                </c:pt>
                <c:pt idx="41">
                  <c:v>840</c:v>
                </c:pt>
                <c:pt idx="42">
                  <c:v>860</c:v>
                </c:pt>
                <c:pt idx="43">
                  <c:v>880</c:v>
                </c:pt>
                <c:pt idx="44">
                  <c:v>900</c:v>
                </c:pt>
                <c:pt idx="45">
                  <c:v>920</c:v>
                </c:pt>
                <c:pt idx="46">
                  <c:v>940</c:v>
                </c:pt>
                <c:pt idx="47">
                  <c:v>960</c:v>
                </c:pt>
                <c:pt idx="48">
                  <c:v>980</c:v>
                </c:pt>
                <c:pt idx="49">
                  <c:v>1000</c:v>
                </c:pt>
              </c:numCache>
            </c:numRef>
          </c:xVal>
          <c:yVal>
            <c:numRef>
              <c:f>'Example 5 - Tank Problem'!$BD$12:$DA$12</c:f>
              <c:numCache>
                <c:formatCode>General</c:formatCode>
                <c:ptCount val="50"/>
                <c:pt idx="0">
                  <c:v>0</c:v>
                </c:pt>
                <c:pt idx="1">
                  <c:v>0</c:v>
                </c:pt>
                <c:pt idx="2">
                  <c:v>0</c:v>
                </c:pt>
                <c:pt idx="3">
                  <c:v>0.23672303580943932</c:v>
                </c:pt>
                <c:pt idx="4">
                  <c:v>0.15150274291804114</c:v>
                </c:pt>
                <c:pt idx="5">
                  <c:v>0.10521023813752856</c:v>
                </c:pt>
                <c:pt idx="6">
                  <c:v>7.7297317815327116E-2</c:v>
                </c:pt>
                <c:pt idx="7">
                  <c:v>5.918075895235983E-2</c:v>
                </c:pt>
                <c:pt idx="8">
                  <c:v>4.676010583890159E-2</c:v>
                </c:pt>
                <c:pt idx="9">
                  <c:v>3.7875685729510285E-2</c:v>
                </c:pt>
                <c:pt idx="10">
                  <c:v>3.130221961116552E-2</c:v>
                </c:pt>
                <c:pt idx="11">
                  <c:v>2.6302559534382139E-2</c:v>
                </c:pt>
                <c:pt idx="12">
                  <c:v>2.2411648360656976E-2</c:v>
                </c:pt>
                <c:pt idx="13">
                  <c:v>1.9324329453831779E-2</c:v>
                </c:pt>
                <c:pt idx="14">
                  <c:v>1.6833638102004576E-2</c:v>
                </c:pt>
                <c:pt idx="15">
                  <c:v>1.4795189738089957E-2</c:v>
                </c:pt>
                <c:pt idx="16">
                  <c:v>1.3105773608827089E-2</c:v>
                </c:pt>
                <c:pt idx="17">
                  <c:v>1.1690026459725398E-2</c:v>
                </c:pt>
                <c:pt idx="18">
                  <c:v>1.0491879703465453E-2</c:v>
                </c:pt>
                <c:pt idx="19">
                  <c:v>9.4689214323775712E-3</c:v>
                </c:pt>
                <c:pt idx="20">
                  <c:v>8.5885908683696818E-3</c:v>
                </c:pt>
                <c:pt idx="21">
                  <c:v>7.82555490279138E-3</c:v>
                </c:pt>
                <c:pt idx="22">
                  <c:v>7.1598649772231168E-3</c:v>
                </c:pt>
                <c:pt idx="23">
                  <c:v>6.5756398835955347E-3</c:v>
                </c:pt>
                <c:pt idx="24">
                  <c:v>6.0601097167216466E-3</c:v>
                </c:pt>
                <c:pt idx="25">
                  <c:v>5.6029120901642439E-3</c:v>
                </c:pt>
                <c:pt idx="26">
                  <c:v>5.1955673154335091E-3</c:v>
                </c:pt>
                <c:pt idx="27">
                  <c:v>4.8310823634579447E-3</c:v>
                </c:pt>
                <c:pt idx="28">
                  <c:v>4.5036487193234583E-3</c:v>
                </c:pt>
                <c:pt idx="29">
                  <c:v>4.2084095255011441E-3</c:v>
                </c:pt>
                <c:pt idx="30">
                  <c:v>3.9412784317908725E-3</c:v>
                </c:pt>
                <c:pt idx="31">
                  <c:v>3.6987974345224894E-3</c:v>
                </c:pt>
                <c:pt idx="32">
                  <c:v>3.4780244012406138E-3</c:v>
                </c:pt>
                <c:pt idx="33">
                  <c:v>3.2764434022067722E-3</c:v>
                </c:pt>
                <c:pt idx="34">
                  <c:v>3.0918927126130842E-3</c:v>
                </c:pt>
                <c:pt idx="35">
                  <c:v>2.9225066149313494E-3</c:v>
                </c:pt>
                <c:pt idx="36">
                  <c:v>2.7666680591315039E-3</c:v>
                </c:pt>
                <c:pt idx="37">
                  <c:v>2.6229699258663633E-3</c:v>
                </c:pt>
                <c:pt idx="38">
                  <c:v>2.4901831511841086E-3</c:v>
                </c:pt>
                <c:pt idx="39">
                  <c:v>2.3672303580943928E-3</c:v>
                </c:pt>
                <c:pt idx="40">
                  <c:v>2.2531639339387439E-3</c:v>
                </c:pt>
                <c:pt idx="41">
                  <c:v>2.1471477170924205E-3</c:v>
                </c:pt>
                <c:pt idx="42">
                  <c:v>2.0484416295029899E-3</c:v>
                </c:pt>
                <c:pt idx="43">
                  <c:v>1.956388725697845E-3</c:v>
                </c:pt>
                <c:pt idx="44">
                  <c:v>1.8704042335560636E-3</c:v>
                </c:pt>
                <c:pt idx="45">
                  <c:v>1.7899662443057792E-3</c:v>
                </c:pt>
                <c:pt idx="46">
                  <c:v>1.7146077740837614E-3</c:v>
                </c:pt>
                <c:pt idx="47">
                  <c:v>1.6439099708988837E-3</c:v>
                </c:pt>
                <c:pt idx="48">
                  <c:v>1.5774962819454519E-3</c:v>
                </c:pt>
                <c:pt idx="49">
                  <c:v>1.5150274291804116E-3</c:v>
                </c:pt>
              </c:numCache>
            </c:numRef>
          </c:yVal>
          <c:smooth val="0"/>
        </c:ser>
        <c:ser>
          <c:idx val="2"/>
          <c:order val="2"/>
          <c:tx>
            <c:v>After 3 Tanks</c:v>
          </c:tx>
          <c:spPr>
            <a:ln w="57150"/>
          </c:spPr>
          <c:marker>
            <c:symbol val="none"/>
          </c:marker>
          <c:xVal>
            <c:numRef>
              <c:f>'Example 5 - Tank Problem'!$BD$9:$DA$9</c:f>
              <c:numCache>
                <c:formatCode>General</c:formatCode>
                <c:ptCount val="50"/>
                <c:pt idx="0">
                  <c:v>20</c:v>
                </c:pt>
                <c:pt idx="1">
                  <c:v>40</c:v>
                </c:pt>
                <c:pt idx="2">
                  <c:v>60</c:v>
                </c:pt>
                <c:pt idx="3">
                  <c:v>80</c:v>
                </c:pt>
                <c:pt idx="4">
                  <c:v>100</c:v>
                </c:pt>
                <c:pt idx="5">
                  <c:v>120</c:v>
                </c:pt>
                <c:pt idx="6">
                  <c:v>140</c:v>
                </c:pt>
                <c:pt idx="7">
                  <c:v>160</c:v>
                </c:pt>
                <c:pt idx="8">
                  <c:v>180</c:v>
                </c:pt>
                <c:pt idx="9">
                  <c:v>200</c:v>
                </c:pt>
                <c:pt idx="10">
                  <c:v>220</c:v>
                </c:pt>
                <c:pt idx="11">
                  <c:v>240</c:v>
                </c:pt>
                <c:pt idx="12">
                  <c:v>260</c:v>
                </c:pt>
                <c:pt idx="13">
                  <c:v>280</c:v>
                </c:pt>
                <c:pt idx="14">
                  <c:v>300</c:v>
                </c:pt>
                <c:pt idx="15">
                  <c:v>320</c:v>
                </c:pt>
                <c:pt idx="16">
                  <c:v>340</c:v>
                </c:pt>
                <c:pt idx="17">
                  <c:v>360</c:v>
                </c:pt>
                <c:pt idx="18">
                  <c:v>380</c:v>
                </c:pt>
                <c:pt idx="19">
                  <c:v>400</c:v>
                </c:pt>
                <c:pt idx="20">
                  <c:v>420</c:v>
                </c:pt>
                <c:pt idx="21">
                  <c:v>440</c:v>
                </c:pt>
                <c:pt idx="22">
                  <c:v>460</c:v>
                </c:pt>
                <c:pt idx="23">
                  <c:v>480</c:v>
                </c:pt>
                <c:pt idx="24">
                  <c:v>500</c:v>
                </c:pt>
                <c:pt idx="25">
                  <c:v>520</c:v>
                </c:pt>
                <c:pt idx="26">
                  <c:v>540</c:v>
                </c:pt>
                <c:pt idx="27">
                  <c:v>560</c:v>
                </c:pt>
                <c:pt idx="28">
                  <c:v>580</c:v>
                </c:pt>
                <c:pt idx="29">
                  <c:v>600</c:v>
                </c:pt>
                <c:pt idx="30">
                  <c:v>620</c:v>
                </c:pt>
                <c:pt idx="31">
                  <c:v>640</c:v>
                </c:pt>
                <c:pt idx="32">
                  <c:v>660</c:v>
                </c:pt>
                <c:pt idx="33">
                  <c:v>680</c:v>
                </c:pt>
                <c:pt idx="34">
                  <c:v>700</c:v>
                </c:pt>
                <c:pt idx="35">
                  <c:v>720</c:v>
                </c:pt>
                <c:pt idx="36">
                  <c:v>740</c:v>
                </c:pt>
                <c:pt idx="37">
                  <c:v>760</c:v>
                </c:pt>
                <c:pt idx="38">
                  <c:v>780</c:v>
                </c:pt>
                <c:pt idx="39">
                  <c:v>800</c:v>
                </c:pt>
                <c:pt idx="40">
                  <c:v>820</c:v>
                </c:pt>
                <c:pt idx="41">
                  <c:v>840</c:v>
                </c:pt>
                <c:pt idx="42">
                  <c:v>860</c:v>
                </c:pt>
                <c:pt idx="43">
                  <c:v>880</c:v>
                </c:pt>
                <c:pt idx="44">
                  <c:v>900</c:v>
                </c:pt>
                <c:pt idx="45">
                  <c:v>920</c:v>
                </c:pt>
                <c:pt idx="46">
                  <c:v>940</c:v>
                </c:pt>
                <c:pt idx="47">
                  <c:v>960</c:v>
                </c:pt>
                <c:pt idx="48">
                  <c:v>980</c:v>
                </c:pt>
                <c:pt idx="49">
                  <c:v>1000</c:v>
                </c:pt>
              </c:numCache>
            </c:numRef>
          </c:xVal>
          <c:yVal>
            <c:numRef>
              <c:f>'Example 5 - Tank Problem'!$BD$13:$DA$13</c:f>
              <c:numCache>
                <c:formatCode>General</c:formatCode>
                <c:ptCount val="50"/>
                <c:pt idx="0">
                  <c:v>0</c:v>
                </c:pt>
                <c:pt idx="1">
                  <c:v>0</c:v>
                </c:pt>
                <c:pt idx="2">
                  <c:v>0</c:v>
                </c:pt>
                <c:pt idx="3">
                  <c:v>0</c:v>
                </c:pt>
                <c:pt idx="4">
                  <c:v>0</c:v>
                </c:pt>
                <c:pt idx="5">
                  <c:v>0</c:v>
                </c:pt>
                <c:pt idx="6">
                  <c:v>0.25200124273820651</c:v>
                </c:pt>
                <c:pt idx="7">
                  <c:v>0.1688211450375095</c:v>
                </c:pt>
                <c:pt idx="8">
                  <c:v>0.11856848595227001</c:v>
                </c:pt>
                <c:pt idx="9">
                  <c:v>8.6436426259204849E-2</c:v>
                </c:pt>
                <c:pt idx="10">
                  <c:v>6.4940966385578391E-2</c:v>
                </c:pt>
                <c:pt idx="11">
                  <c:v>5.0021080011113904E-2</c:v>
                </c:pt>
                <c:pt idx="12">
                  <c:v>3.9342934118891608E-2</c:v>
                </c:pt>
                <c:pt idx="13">
                  <c:v>3.1500155342275814E-2</c:v>
                </c:pt>
                <c:pt idx="14">
                  <c:v>2.5610792965690334E-2</c:v>
                </c:pt>
                <c:pt idx="15">
                  <c:v>2.1102643129688688E-2</c:v>
                </c:pt>
                <c:pt idx="16">
                  <c:v>1.7593410596215112E-2</c:v>
                </c:pt>
                <c:pt idx="17">
                  <c:v>1.4821060744033752E-2</c:v>
                </c:pt>
                <c:pt idx="18">
                  <c:v>1.2601899148448002E-2</c:v>
                </c:pt>
                <c:pt idx="19">
                  <c:v>1.0804553282400606E-2</c:v>
                </c:pt>
                <c:pt idx="20">
                  <c:v>9.3333793606743196E-3</c:v>
                </c:pt>
                <c:pt idx="21">
                  <c:v>8.1176207981972989E-3</c:v>
                </c:pt>
                <c:pt idx="22">
                  <c:v>7.1041691673547173E-3</c:v>
                </c:pt>
                <c:pt idx="23">
                  <c:v>6.252635001389238E-3</c:v>
                </c:pt>
                <c:pt idx="24">
                  <c:v>5.5319312805891105E-3</c:v>
                </c:pt>
                <c:pt idx="25">
                  <c:v>4.917866764861451E-3</c:v>
                </c:pt>
                <c:pt idx="26">
                  <c:v>4.3914254056396304E-3</c:v>
                </c:pt>
                <c:pt idx="27">
                  <c:v>3.9375194177844767E-3</c:v>
                </c:pt>
                <c:pt idx="28">
                  <c:v>3.5440742244128433E-3</c:v>
                </c:pt>
                <c:pt idx="29">
                  <c:v>3.2013491207112917E-3</c:v>
                </c:pt>
                <c:pt idx="30">
                  <c:v>2.9014274867981888E-3</c:v>
                </c:pt>
                <c:pt idx="31">
                  <c:v>2.637830391211086E-3</c:v>
                </c:pt>
                <c:pt idx="32">
                  <c:v>2.4052209772436441E-3</c:v>
                </c:pt>
                <c:pt idx="33">
                  <c:v>2.199176324526889E-3</c:v>
                </c:pt>
                <c:pt idx="34">
                  <c:v>2.016009941905652E-3</c:v>
                </c:pt>
                <c:pt idx="35">
                  <c:v>1.852632593004219E-3</c:v>
                </c:pt>
                <c:pt idx="36">
                  <c:v>1.7064423876020146E-3</c:v>
                </c:pt>
                <c:pt idx="37">
                  <c:v>1.5752373935560002E-3</c:v>
                </c:pt>
                <c:pt idx="38">
                  <c:v>1.4571457081070966E-3</c:v>
                </c:pt>
                <c:pt idx="39">
                  <c:v>1.3505691603000758E-3</c:v>
                </c:pt>
                <c:pt idx="40">
                  <c:v>1.25413772666103E-3</c:v>
                </c:pt>
                <c:pt idx="41">
                  <c:v>1.1666724200842899E-3</c:v>
                </c:pt>
                <c:pt idx="42">
                  <c:v>1.087154920437255E-3</c:v>
                </c:pt>
                <c:pt idx="43">
                  <c:v>1.0147025997746624E-3</c:v>
                </c:pt>
                <c:pt idx="44">
                  <c:v>9.4854788761816018E-4</c:v>
                </c:pt>
                <c:pt idx="45">
                  <c:v>8.8802114591933967E-4</c:v>
                </c:pt>
                <c:pt idx="46">
                  <c:v>8.3253639616659946E-4</c:v>
                </c:pt>
                <c:pt idx="47">
                  <c:v>7.8157937517365475E-4</c:v>
                </c:pt>
                <c:pt idx="48">
                  <c:v>7.3469750069447999E-4</c:v>
                </c:pt>
                <c:pt idx="49">
                  <c:v>6.9149141007363881E-4</c:v>
                </c:pt>
              </c:numCache>
            </c:numRef>
          </c:yVal>
          <c:smooth val="0"/>
        </c:ser>
        <c:ser>
          <c:idx val="3"/>
          <c:order val="3"/>
          <c:tx>
            <c:v>After 4 Tanks</c:v>
          </c:tx>
          <c:spPr>
            <a:ln w="57150"/>
          </c:spPr>
          <c:marker>
            <c:symbol val="none"/>
          </c:marker>
          <c:xVal>
            <c:numRef>
              <c:f>'Example 5 - Tank Problem'!$BD$9:$DA$9</c:f>
              <c:numCache>
                <c:formatCode>General</c:formatCode>
                <c:ptCount val="50"/>
                <c:pt idx="0">
                  <c:v>20</c:v>
                </c:pt>
                <c:pt idx="1">
                  <c:v>40</c:v>
                </c:pt>
                <c:pt idx="2">
                  <c:v>60</c:v>
                </c:pt>
                <c:pt idx="3">
                  <c:v>80</c:v>
                </c:pt>
                <c:pt idx="4">
                  <c:v>100</c:v>
                </c:pt>
                <c:pt idx="5">
                  <c:v>120</c:v>
                </c:pt>
                <c:pt idx="6">
                  <c:v>140</c:v>
                </c:pt>
                <c:pt idx="7">
                  <c:v>160</c:v>
                </c:pt>
                <c:pt idx="8">
                  <c:v>180</c:v>
                </c:pt>
                <c:pt idx="9">
                  <c:v>200</c:v>
                </c:pt>
                <c:pt idx="10">
                  <c:v>220</c:v>
                </c:pt>
                <c:pt idx="11">
                  <c:v>240</c:v>
                </c:pt>
                <c:pt idx="12">
                  <c:v>260</c:v>
                </c:pt>
                <c:pt idx="13">
                  <c:v>280</c:v>
                </c:pt>
                <c:pt idx="14">
                  <c:v>300</c:v>
                </c:pt>
                <c:pt idx="15">
                  <c:v>320</c:v>
                </c:pt>
                <c:pt idx="16">
                  <c:v>340</c:v>
                </c:pt>
                <c:pt idx="17">
                  <c:v>360</c:v>
                </c:pt>
                <c:pt idx="18">
                  <c:v>380</c:v>
                </c:pt>
                <c:pt idx="19">
                  <c:v>400</c:v>
                </c:pt>
                <c:pt idx="20">
                  <c:v>420</c:v>
                </c:pt>
                <c:pt idx="21">
                  <c:v>440</c:v>
                </c:pt>
                <c:pt idx="22">
                  <c:v>460</c:v>
                </c:pt>
                <c:pt idx="23">
                  <c:v>480</c:v>
                </c:pt>
                <c:pt idx="24">
                  <c:v>500</c:v>
                </c:pt>
                <c:pt idx="25">
                  <c:v>520</c:v>
                </c:pt>
                <c:pt idx="26">
                  <c:v>540</c:v>
                </c:pt>
                <c:pt idx="27">
                  <c:v>560</c:v>
                </c:pt>
                <c:pt idx="28">
                  <c:v>580</c:v>
                </c:pt>
                <c:pt idx="29">
                  <c:v>600</c:v>
                </c:pt>
                <c:pt idx="30">
                  <c:v>620</c:v>
                </c:pt>
                <c:pt idx="31">
                  <c:v>640</c:v>
                </c:pt>
                <c:pt idx="32">
                  <c:v>660</c:v>
                </c:pt>
                <c:pt idx="33">
                  <c:v>680</c:v>
                </c:pt>
                <c:pt idx="34">
                  <c:v>700</c:v>
                </c:pt>
                <c:pt idx="35">
                  <c:v>720</c:v>
                </c:pt>
                <c:pt idx="36">
                  <c:v>740</c:v>
                </c:pt>
                <c:pt idx="37">
                  <c:v>760</c:v>
                </c:pt>
                <c:pt idx="38">
                  <c:v>780</c:v>
                </c:pt>
                <c:pt idx="39">
                  <c:v>800</c:v>
                </c:pt>
                <c:pt idx="40">
                  <c:v>820</c:v>
                </c:pt>
                <c:pt idx="41">
                  <c:v>840</c:v>
                </c:pt>
                <c:pt idx="42">
                  <c:v>860</c:v>
                </c:pt>
                <c:pt idx="43">
                  <c:v>880</c:v>
                </c:pt>
                <c:pt idx="44">
                  <c:v>900</c:v>
                </c:pt>
                <c:pt idx="45">
                  <c:v>920</c:v>
                </c:pt>
                <c:pt idx="46">
                  <c:v>940</c:v>
                </c:pt>
                <c:pt idx="47">
                  <c:v>960</c:v>
                </c:pt>
                <c:pt idx="48">
                  <c:v>980</c:v>
                </c:pt>
                <c:pt idx="49">
                  <c:v>1000</c:v>
                </c:pt>
              </c:numCache>
            </c:numRef>
          </c:xVal>
          <c:yVal>
            <c:numRef>
              <c:f>'Example 5 - Tank Problem'!$BD$14:$DA$14</c:f>
              <c:numCache>
                <c:formatCode>General</c:formatCode>
                <c:ptCount val="50"/>
                <c:pt idx="0">
                  <c:v>0</c:v>
                </c:pt>
                <c:pt idx="1">
                  <c:v>0</c:v>
                </c:pt>
                <c:pt idx="2">
                  <c:v>0</c:v>
                </c:pt>
                <c:pt idx="3">
                  <c:v>0</c:v>
                </c:pt>
                <c:pt idx="4">
                  <c:v>0</c:v>
                </c:pt>
                <c:pt idx="5">
                  <c:v>0</c:v>
                </c:pt>
                <c:pt idx="6">
                  <c:v>0.34791491383449941</c:v>
                </c:pt>
                <c:pt idx="7">
                  <c:v>0.20394133498941244</c:v>
                </c:pt>
                <c:pt idx="8">
                  <c:v>0.12731957142457448</c:v>
                </c:pt>
                <c:pt idx="9">
                  <c:v>8.353437081166333E-2</c:v>
                </c:pt>
                <c:pt idx="10">
                  <c:v>5.7055099249821259E-2</c:v>
                </c:pt>
                <c:pt idx="11">
                  <c:v>4.0284708146056759E-2</c:v>
                </c:pt>
                <c:pt idx="12">
                  <c:v>2.9247705196478884E-2</c:v>
                </c:pt>
                <c:pt idx="13">
                  <c:v>2.1744682114656213E-2</c:v>
                </c:pt>
                <c:pt idx="14">
                  <c:v>1.6500616456624859E-2</c:v>
                </c:pt>
                <c:pt idx="15">
                  <c:v>1.2746333436838278E-2</c:v>
                </c:pt>
                <c:pt idx="16">
                  <c:v>1.0001600892190387E-2</c:v>
                </c:pt>
                <c:pt idx="17">
                  <c:v>7.9574732140359049E-3</c:v>
                </c:pt>
                <c:pt idx="18">
                  <c:v>6.4098933258387612E-3</c:v>
                </c:pt>
                <c:pt idx="19">
                  <c:v>5.2208981757289582E-3</c:v>
                </c:pt>
                <c:pt idx="20">
                  <c:v>4.2952458498086371E-3</c:v>
                </c:pt>
                <c:pt idx="21">
                  <c:v>3.5659437031138287E-3</c:v>
                </c:pt>
                <c:pt idx="22">
                  <c:v>2.9850654768837771E-3</c:v>
                </c:pt>
                <c:pt idx="23">
                  <c:v>2.5177942591285475E-3</c:v>
                </c:pt>
                <c:pt idx="24">
                  <c:v>2.1384798927785811E-3</c:v>
                </c:pt>
                <c:pt idx="25">
                  <c:v>1.8279815747799303E-3</c:v>
                </c:pt>
                <c:pt idx="26">
                  <c:v>1.5718465607972157E-3</c:v>
                </c:pt>
                <c:pt idx="27">
                  <c:v>1.3590426321660133E-3</c:v>
                </c:pt>
                <c:pt idx="28">
                  <c:v>1.1810634077780021E-3</c:v>
                </c:pt>
                <c:pt idx="29">
                  <c:v>1.0312885285390537E-3</c:v>
                </c:pt>
                <c:pt idx="30">
                  <c:v>9.045205340394352E-4</c:v>
                </c:pt>
                <c:pt idx="31">
                  <c:v>7.9664583980239235E-4</c:v>
                </c:pt>
                <c:pt idx="32">
                  <c:v>7.0438394135581811E-4</c:v>
                </c:pt>
                <c:pt idx="33">
                  <c:v>6.2510005576189918E-4</c:v>
                </c:pt>
                <c:pt idx="34">
                  <c:v>5.5666386213519905E-4</c:v>
                </c:pt>
                <c:pt idx="35">
                  <c:v>4.9734207587724406E-4</c:v>
                </c:pt>
                <c:pt idx="36">
                  <c:v>4.4571608742078895E-4</c:v>
                </c:pt>
                <c:pt idx="37">
                  <c:v>4.0061833286492257E-4</c:v>
                </c:pt>
                <c:pt idx="38">
                  <c:v>3.6108278020344301E-4</c:v>
                </c:pt>
                <c:pt idx="39">
                  <c:v>3.2630613598305988E-4</c:v>
                </c:pt>
                <c:pt idx="40">
                  <c:v>2.9561725429596956E-4</c:v>
                </c:pt>
                <c:pt idx="41">
                  <c:v>2.6845286561303982E-4</c:v>
                </c:pt>
                <c:pt idx="42">
                  <c:v>2.4433820749339701E-4</c:v>
                </c:pt>
                <c:pt idx="43">
                  <c:v>2.2287148144461429E-4</c:v>
                </c:pt>
                <c:pt idx="44">
                  <c:v>2.0371131427931915E-4</c:v>
                </c:pt>
                <c:pt idx="45">
                  <c:v>1.8656659230523607E-4</c:v>
                </c:pt>
                <c:pt idx="46">
                  <c:v>1.7118817974302693E-4</c:v>
                </c:pt>
                <c:pt idx="47">
                  <c:v>1.5736214119553422E-4</c:v>
                </c:pt>
                <c:pt idx="48">
                  <c:v>1.4490417069325264E-4</c:v>
                </c:pt>
                <c:pt idx="49">
                  <c:v>1.3365499329866132E-4</c:v>
                </c:pt>
              </c:numCache>
            </c:numRef>
          </c:yVal>
          <c:smooth val="0"/>
        </c:ser>
        <c:dLbls>
          <c:showLegendKey val="0"/>
          <c:showVal val="0"/>
          <c:showCatName val="0"/>
          <c:showSerName val="0"/>
          <c:showPercent val="0"/>
          <c:showBubbleSize val="0"/>
        </c:dLbls>
        <c:axId val="126311040"/>
        <c:axId val="126690048"/>
      </c:scatterChart>
      <c:valAx>
        <c:axId val="126311040"/>
        <c:scaling>
          <c:orientation val="minMax"/>
          <c:max val="1000"/>
        </c:scaling>
        <c:delete val="0"/>
        <c:axPos val="b"/>
        <c:title>
          <c:tx>
            <c:rich>
              <a:bodyPr/>
              <a:lstStyle/>
              <a:p>
                <a:pPr>
                  <a:defRPr sz="2000"/>
                </a:pPr>
                <a:r>
                  <a:rPr lang="en-US" sz="2000"/>
                  <a:t>Number of Tanks</a:t>
                </a:r>
              </a:p>
            </c:rich>
          </c:tx>
          <c:layout>
            <c:manualLayout>
              <c:xMode val="edge"/>
              <c:yMode val="edge"/>
              <c:x val="0.36588522392163253"/>
              <c:y val="0.92934269637497025"/>
            </c:manualLayout>
          </c:layout>
          <c:overlay val="0"/>
        </c:title>
        <c:numFmt formatCode="General" sourceLinked="1"/>
        <c:majorTickMark val="out"/>
        <c:minorTickMark val="none"/>
        <c:tickLblPos val="nextTo"/>
        <c:txPr>
          <a:bodyPr/>
          <a:lstStyle/>
          <a:p>
            <a:pPr>
              <a:defRPr sz="1800"/>
            </a:pPr>
            <a:endParaRPr lang="en-US"/>
          </a:p>
        </c:txPr>
        <c:crossAx val="126690048"/>
        <c:crosses val="autoZero"/>
        <c:crossBetween val="midCat"/>
      </c:valAx>
      <c:valAx>
        <c:axId val="126690048"/>
        <c:scaling>
          <c:orientation val="minMax"/>
        </c:scaling>
        <c:delete val="0"/>
        <c:axPos val="l"/>
        <c:majorGridlines/>
        <c:title>
          <c:tx>
            <c:rich>
              <a:bodyPr rot="-5400000" vert="horz"/>
              <a:lstStyle/>
              <a:p>
                <a:pPr>
                  <a:defRPr sz="2000"/>
                </a:pPr>
                <a:r>
                  <a:rPr lang="en-US" sz="2000"/>
                  <a:t>Probability Distribution</a:t>
                </a:r>
              </a:p>
            </c:rich>
          </c:tx>
          <c:overlay val="0"/>
        </c:title>
        <c:numFmt formatCode="General" sourceLinked="1"/>
        <c:majorTickMark val="out"/>
        <c:minorTickMark val="none"/>
        <c:tickLblPos val="nextTo"/>
        <c:txPr>
          <a:bodyPr/>
          <a:lstStyle/>
          <a:p>
            <a:pPr>
              <a:defRPr sz="1800"/>
            </a:pPr>
            <a:endParaRPr lang="en-US"/>
          </a:p>
        </c:txPr>
        <c:crossAx val="126311040"/>
        <c:crosses val="autoZero"/>
        <c:crossBetween val="midCat"/>
      </c:valAx>
    </c:plotArea>
    <c:legend>
      <c:legendPos val="r"/>
      <c:layout>
        <c:manualLayout>
          <c:xMode val="edge"/>
          <c:yMode val="edge"/>
          <c:x val="0.80922736128008976"/>
          <c:y val="0.35620233862279022"/>
          <c:w val="0.1592535798469929"/>
          <c:h val="0.28613599193603539"/>
        </c:manualLayout>
      </c:layout>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400"/>
            </a:pPr>
            <a:r>
              <a:rPr lang="en-US" sz="2400"/>
              <a:t>Probability Distribution Of Number Of Tanks</a:t>
            </a:r>
          </a:p>
        </c:rich>
      </c:tx>
      <c:layout>
        <c:manualLayout>
          <c:xMode val="edge"/>
          <c:yMode val="edge"/>
          <c:x val="0.25702829004045941"/>
          <c:y val="4.1237105033463547E-2"/>
        </c:manualLayout>
      </c:layout>
      <c:overlay val="1"/>
    </c:title>
    <c:autoTitleDeleted val="0"/>
    <c:plotArea>
      <c:layout>
        <c:manualLayout>
          <c:layoutTarget val="inner"/>
          <c:xMode val="edge"/>
          <c:yMode val="edge"/>
          <c:x val="9.0813358864642632E-2"/>
          <c:y val="3.0307146753720742E-2"/>
          <c:w val="0.87074392938192924"/>
          <c:h val="0.83275999822225855"/>
        </c:manualLayout>
      </c:layout>
      <c:scatterChart>
        <c:scatterStyle val="lineMarker"/>
        <c:varyColors val="0"/>
        <c:ser>
          <c:idx val="0"/>
          <c:order val="0"/>
          <c:tx>
            <c:v>After 1 Tank</c:v>
          </c:tx>
          <c:spPr>
            <a:ln w="57150"/>
          </c:spPr>
          <c:marker>
            <c:symbol val="none"/>
          </c:marker>
          <c:xVal>
            <c:numRef>
              <c:f>'Example 5A-Tank Problem Variant'!$DB$9:$GW$9</c:f>
              <c:numCache>
                <c:formatCode>General</c:formatCode>
                <c:ptCount val="100"/>
                <c:pt idx="0">
                  <c:v>20</c:v>
                </c:pt>
                <c:pt idx="1">
                  <c:v>40</c:v>
                </c:pt>
                <c:pt idx="2">
                  <c:v>60</c:v>
                </c:pt>
                <c:pt idx="3">
                  <c:v>80</c:v>
                </c:pt>
                <c:pt idx="4">
                  <c:v>100</c:v>
                </c:pt>
                <c:pt idx="5">
                  <c:v>120</c:v>
                </c:pt>
                <c:pt idx="6">
                  <c:v>140</c:v>
                </c:pt>
                <c:pt idx="7">
                  <c:v>160</c:v>
                </c:pt>
                <c:pt idx="8">
                  <c:v>180</c:v>
                </c:pt>
                <c:pt idx="9">
                  <c:v>200</c:v>
                </c:pt>
                <c:pt idx="10">
                  <c:v>220</c:v>
                </c:pt>
                <c:pt idx="11">
                  <c:v>240</c:v>
                </c:pt>
                <c:pt idx="12">
                  <c:v>260</c:v>
                </c:pt>
                <c:pt idx="13">
                  <c:v>280</c:v>
                </c:pt>
                <c:pt idx="14">
                  <c:v>300</c:v>
                </c:pt>
                <c:pt idx="15">
                  <c:v>320</c:v>
                </c:pt>
                <c:pt idx="16">
                  <c:v>340</c:v>
                </c:pt>
                <c:pt idx="17">
                  <c:v>360</c:v>
                </c:pt>
                <c:pt idx="18">
                  <c:v>380</c:v>
                </c:pt>
                <c:pt idx="19">
                  <c:v>400</c:v>
                </c:pt>
                <c:pt idx="20">
                  <c:v>420</c:v>
                </c:pt>
                <c:pt idx="21">
                  <c:v>440</c:v>
                </c:pt>
                <c:pt idx="22">
                  <c:v>460</c:v>
                </c:pt>
                <c:pt idx="23">
                  <c:v>480</c:v>
                </c:pt>
                <c:pt idx="24">
                  <c:v>500</c:v>
                </c:pt>
                <c:pt idx="25">
                  <c:v>520</c:v>
                </c:pt>
                <c:pt idx="26">
                  <c:v>540</c:v>
                </c:pt>
                <c:pt idx="27">
                  <c:v>560</c:v>
                </c:pt>
                <c:pt idx="28">
                  <c:v>580</c:v>
                </c:pt>
                <c:pt idx="29">
                  <c:v>600</c:v>
                </c:pt>
                <c:pt idx="30">
                  <c:v>620</c:v>
                </c:pt>
                <c:pt idx="31">
                  <c:v>640</c:v>
                </c:pt>
                <c:pt idx="32">
                  <c:v>660</c:v>
                </c:pt>
                <c:pt idx="33">
                  <c:v>680</c:v>
                </c:pt>
                <c:pt idx="34">
                  <c:v>700</c:v>
                </c:pt>
                <c:pt idx="35">
                  <c:v>720</c:v>
                </c:pt>
                <c:pt idx="36">
                  <c:v>740</c:v>
                </c:pt>
                <c:pt idx="37">
                  <c:v>760</c:v>
                </c:pt>
                <c:pt idx="38">
                  <c:v>780</c:v>
                </c:pt>
                <c:pt idx="39">
                  <c:v>800</c:v>
                </c:pt>
                <c:pt idx="40">
                  <c:v>820</c:v>
                </c:pt>
                <c:pt idx="41">
                  <c:v>840</c:v>
                </c:pt>
                <c:pt idx="42">
                  <c:v>860</c:v>
                </c:pt>
                <c:pt idx="43">
                  <c:v>880</c:v>
                </c:pt>
                <c:pt idx="44">
                  <c:v>900</c:v>
                </c:pt>
                <c:pt idx="45">
                  <c:v>920</c:v>
                </c:pt>
                <c:pt idx="46">
                  <c:v>940</c:v>
                </c:pt>
                <c:pt idx="47">
                  <c:v>960</c:v>
                </c:pt>
                <c:pt idx="48">
                  <c:v>980</c:v>
                </c:pt>
                <c:pt idx="49">
                  <c:v>1000</c:v>
                </c:pt>
                <c:pt idx="50">
                  <c:v>1020</c:v>
                </c:pt>
                <c:pt idx="51">
                  <c:v>1040</c:v>
                </c:pt>
                <c:pt idx="52">
                  <c:v>1060</c:v>
                </c:pt>
                <c:pt idx="53">
                  <c:v>1080</c:v>
                </c:pt>
                <c:pt idx="54">
                  <c:v>1100</c:v>
                </c:pt>
                <c:pt idx="55">
                  <c:v>1120</c:v>
                </c:pt>
                <c:pt idx="56">
                  <c:v>1140</c:v>
                </c:pt>
                <c:pt idx="57">
                  <c:v>1160</c:v>
                </c:pt>
                <c:pt idx="58">
                  <c:v>1180</c:v>
                </c:pt>
                <c:pt idx="59">
                  <c:v>1200</c:v>
                </c:pt>
                <c:pt idx="60">
                  <c:v>1220</c:v>
                </c:pt>
                <c:pt idx="61">
                  <c:v>1240</c:v>
                </c:pt>
                <c:pt idx="62">
                  <c:v>1260</c:v>
                </c:pt>
                <c:pt idx="63">
                  <c:v>1280</c:v>
                </c:pt>
                <c:pt idx="64">
                  <c:v>1300</c:v>
                </c:pt>
                <c:pt idx="65">
                  <c:v>1320</c:v>
                </c:pt>
                <c:pt idx="66">
                  <c:v>1340</c:v>
                </c:pt>
                <c:pt idx="67">
                  <c:v>1360</c:v>
                </c:pt>
                <c:pt idx="68">
                  <c:v>1380</c:v>
                </c:pt>
                <c:pt idx="69">
                  <c:v>1400</c:v>
                </c:pt>
                <c:pt idx="70">
                  <c:v>1420</c:v>
                </c:pt>
                <c:pt idx="71">
                  <c:v>1440</c:v>
                </c:pt>
                <c:pt idx="72">
                  <c:v>1460</c:v>
                </c:pt>
                <c:pt idx="73">
                  <c:v>1480</c:v>
                </c:pt>
                <c:pt idx="74">
                  <c:v>1500</c:v>
                </c:pt>
                <c:pt idx="75">
                  <c:v>1520</c:v>
                </c:pt>
                <c:pt idx="76">
                  <c:v>1540</c:v>
                </c:pt>
                <c:pt idx="77">
                  <c:v>1560</c:v>
                </c:pt>
                <c:pt idx="78">
                  <c:v>1580</c:v>
                </c:pt>
                <c:pt idx="79">
                  <c:v>1600</c:v>
                </c:pt>
                <c:pt idx="80">
                  <c:v>1620</c:v>
                </c:pt>
                <c:pt idx="81">
                  <c:v>1640</c:v>
                </c:pt>
                <c:pt idx="82">
                  <c:v>1660</c:v>
                </c:pt>
                <c:pt idx="83">
                  <c:v>1680</c:v>
                </c:pt>
                <c:pt idx="84">
                  <c:v>1700</c:v>
                </c:pt>
                <c:pt idx="85">
                  <c:v>1720</c:v>
                </c:pt>
                <c:pt idx="86">
                  <c:v>1740</c:v>
                </c:pt>
                <c:pt idx="87">
                  <c:v>1760</c:v>
                </c:pt>
                <c:pt idx="88">
                  <c:v>1780</c:v>
                </c:pt>
                <c:pt idx="89">
                  <c:v>1800</c:v>
                </c:pt>
                <c:pt idx="90">
                  <c:v>1820</c:v>
                </c:pt>
                <c:pt idx="91">
                  <c:v>1840</c:v>
                </c:pt>
                <c:pt idx="92">
                  <c:v>1860</c:v>
                </c:pt>
                <c:pt idx="93">
                  <c:v>1880</c:v>
                </c:pt>
                <c:pt idx="94">
                  <c:v>1900</c:v>
                </c:pt>
                <c:pt idx="95">
                  <c:v>1920</c:v>
                </c:pt>
                <c:pt idx="96">
                  <c:v>1940</c:v>
                </c:pt>
                <c:pt idx="97">
                  <c:v>1960</c:v>
                </c:pt>
                <c:pt idx="98">
                  <c:v>1980</c:v>
                </c:pt>
                <c:pt idx="99">
                  <c:v>2000</c:v>
                </c:pt>
              </c:numCache>
            </c:numRef>
          </c:xVal>
          <c:yVal>
            <c:numRef>
              <c:f>'Example 5A-Tank Problem Variant'!$DB$11:$GW$11</c:f>
              <c:numCache>
                <c:formatCode>General</c:formatCode>
                <c:ptCount val="100"/>
                <c:pt idx="0">
                  <c:v>0</c:v>
                </c:pt>
                <c:pt idx="1">
                  <c:v>0.11940647765665152</c:v>
                </c:pt>
                <c:pt idx="2">
                  <c:v>7.9604318437767677E-2</c:v>
                </c:pt>
                <c:pt idx="3">
                  <c:v>5.9703238828325761E-2</c:v>
                </c:pt>
                <c:pt idx="4">
                  <c:v>4.7762591062660606E-2</c:v>
                </c:pt>
                <c:pt idx="5">
                  <c:v>3.9802159218883838E-2</c:v>
                </c:pt>
                <c:pt idx="6">
                  <c:v>3.4116136473329006E-2</c:v>
                </c:pt>
                <c:pt idx="7">
                  <c:v>2.985161941416288E-2</c:v>
                </c:pt>
                <c:pt idx="8">
                  <c:v>2.6534772812589227E-2</c:v>
                </c:pt>
                <c:pt idx="9">
                  <c:v>2.3881295531330303E-2</c:v>
                </c:pt>
                <c:pt idx="10">
                  <c:v>2.1710268664845728E-2</c:v>
                </c:pt>
                <c:pt idx="11">
                  <c:v>1.9901079609441919E-2</c:v>
                </c:pt>
                <c:pt idx="12">
                  <c:v>1.8370227331792541E-2</c:v>
                </c:pt>
                <c:pt idx="13">
                  <c:v>1.7058068236664503E-2</c:v>
                </c:pt>
                <c:pt idx="14">
                  <c:v>1.5920863687553535E-2</c:v>
                </c:pt>
                <c:pt idx="15">
                  <c:v>1.492580970708144E-2</c:v>
                </c:pt>
                <c:pt idx="16">
                  <c:v>1.4047820900782531E-2</c:v>
                </c:pt>
                <c:pt idx="17">
                  <c:v>1.3267386406294613E-2</c:v>
                </c:pt>
                <c:pt idx="18">
                  <c:v>1.2569102911226477E-2</c:v>
                </c:pt>
                <c:pt idx="19">
                  <c:v>1.1940647765665151E-2</c:v>
                </c:pt>
                <c:pt idx="20">
                  <c:v>1.1372045491109669E-2</c:v>
                </c:pt>
                <c:pt idx="21">
                  <c:v>1.0855134332422864E-2</c:v>
                </c:pt>
                <c:pt idx="22">
                  <c:v>1.0383171970143611E-2</c:v>
                </c:pt>
                <c:pt idx="23">
                  <c:v>9.9505398047209596E-3</c:v>
                </c:pt>
                <c:pt idx="24">
                  <c:v>9.5525182125321215E-3</c:v>
                </c:pt>
                <c:pt idx="25">
                  <c:v>9.1851136658962704E-3</c:v>
                </c:pt>
                <c:pt idx="26">
                  <c:v>8.8449242708630756E-3</c:v>
                </c:pt>
                <c:pt idx="27">
                  <c:v>8.5290341183322516E-3</c:v>
                </c:pt>
                <c:pt idx="28">
                  <c:v>8.234929493562174E-3</c:v>
                </c:pt>
                <c:pt idx="29">
                  <c:v>7.9604318437767677E-3</c:v>
                </c:pt>
                <c:pt idx="30">
                  <c:v>7.703643719783969E-3</c:v>
                </c:pt>
                <c:pt idx="31">
                  <c:v>7.4629048535407201E-3</c:v>
                </c:pt>
                <c:pt idx="32">
                  <c:v>7.2367562216152431E-3</c:v>
                </c:pt>
                <c:pt idx="33">
                  <c:v>7.0239104503912655E-3</c:v>
                </c:pt>
                <c:pt idx="34">
                  <c:v>6.8232272946658007E-3</c:v>
                </c:pt>
                <c:pt idx="35">
                  <c:v>6.6336932031473067E-3</c:v>
                </c:pt>
                <c:pt idx="36">
                  <c:v>6.4544041976568392E-3</c:v>
                </c:pt>
                <c:pt idx="37">
                  <c:v>6.2845514556132383E-3</c:v>
                </c:pt>
                <c:pt idx="38">
                  <c:v>6.1234091105975136E-3</c:v>
                </c:pt>
                <c:pt idx="39">
                  <c:v>5.9703238828325757E-3</c:v>
                </c:pt>
                <c:pt idx="40">
                  <c:v>5.8247062271537331E-3</c:v>
                </c:pt>
                <c:pt idx="41">
                  <c:v>5.6860227455548347E-3</c:v>
                </c:pt>
                <c:pt idx="42">
                  <c:v>5.5537896584489073E-3</c:v>
                </c:pt>
                <c:pt idx="43">
                  <c:v>5.4275671662114321E-3</c:v>
                </c:pt>
                <c:pt idx="44">
                  <c:v>5.3069545625178457E-3</c:v>
                </c:pt>
                <c:pt idx="45">
                  <c:v>5.1915859850718057E-3</c:v>
                </c:pt>
                <c:pt idx="46">
                  <c:v>5.0811267087936818E-3</c:v>
                </c:pt>
                <c:pt idx="47">
                  <c:v>4.9752699023604798E-3</c:v>
                </c:pt>
                <c:pt idx="48">
                  <c:v>4.8737337819041446E-3</c:v>
                </c:pt>
                <c:pt idx="49">
                  <c:v>4.7762591062660608E-3</c:v>
                </c:pt>
                <c:pt idx="50">
                  <c:v>4.6826069669275109E-3</c:v>
                </c:pt>
                <c:pt idx="51">
                  <c:v>4.5925568329481352E-3</c:v>
                </c:pt>
                <c:pt idx="52">
                  <c:v>4.5059048172321325E-3</c:v>
                </c:pt>
                <c:pt idx="53">
                  <c:v>4.4224621354315378E-3</c:v>
                </c:pt>
                <c:pt idx="54">
                  <c:v>4.3420537329691457E-3</c:v>
                </c:pt>
                <c:pt idx="55">
                  <c:v>4.2645170591661258E-3</c:v>
                </c:pt>
                <c:pt idx="56">
                  <c:v>4.1897009704088255E-3</c:v>
                </c:pt>
                <c:pt idx="57">
                  <c:v>4.117464746781087E-3</c:v>
                </c:pt>
                <c:pt idx="58">
                  <c:v>4.0476772087000516E-3</c:v>
                </c:pt>
                <c:pt idx="59">
                  <c:v>3.9802159218883838E-3</c:v>
                </c:pt>
                <c:pt idx="60">
                  <c:v>3.9149664805459517E-3</c:v>
                </c:pt>
                <c:pt idx="61">
                  <c:v>3.8518218598919845E-3</c:v>
                </c:pt>
                <c:pt idx="62">
                  <c:v>3.7906818303698893E-3</c:v>
                </c:pt>
                <c:pt idx="63">
                  <c:v>3.7314524267703601E-3</c:v>
                </c:pt>
                <c:pt idx="64">
                  <c:v>3.6740454663585077E-3</c:v>
                </c:pt>
                <c:pt idx="65">
                  <c:v>3.6183781108076215E-3</c:v>
                </c:pt>
                <c:pt idx="66">
                  <c:v>3.564372467362732E-3</c:v>
                </c:pt>
                <c:pt idx="67">
                  <c:v>3.5119552251956327E-3</c:v>
                </c:pt>
                <c:pt idx="68">
                  <c:v>3.4610573233812033E-3</c:v>
                </c:pt>
                <c:pt idx="69">
                  <c:v>3.4116136473329004E-3</c:v>
                </c:pt>
                <c:pt idx="70">
                  <c:v>3.363562750891592E-3</c:v>
                </c:pt>
                <c:pt idx="71">
                  <c:v>3.3168466015736533E-3</c:v>
                </c:pt>
                <c:pt idx="72">
                  <c:v>3.271410346757576E-3</c:v>
                </c:pt>
                <c:pt idx="73">
                  <c:v>3.2272020988284196E-3</c:v>
                </c:pt>
                <c:pt idx="74">
                  <c:v>3.1841727375107069E-3</c:v>
                </c:pt>
                <c:pt idx="75">
                  <c:v>3.1422757278066192E-3</c:v>
                </c:pt>
                <c:pt idx="76">
                  <c:v>3.1014669521208186E-3</c:v>
                </c:pt>
                <c:pt idx="77">
                  <c:v>3.0617045552987568E-3</c:v>
                </c:pt>
                <c:pt idx="78">
                  <c:v>3.0229488014342156E-3</c:v>
                </c:pt>
                <c:pt idx="79">
                  <c:v>2.9851619414162879E-3</c:v>
                </c:pt>
                <c:pt idx="80">
                  <c:v>2.9483080902876916E-3</c:v>
                </c:pt>
                <c:pt idx="81">
                  <c:v>2.9123531135768666E-3</c:v>
                </c:pt>
                <c:pt idx="82">
                  <c:v>2.8772645218470248E-3</c:v>
                </c:pt>
                <c:pt idx="83">
                  <c:v>2.8430113727774173E-3</c:v>
                </c:pt>
                <c:pt idx="84">
                  <c:v>2.8095641801565061E-3</c:v>
                </c:pt>
                <c:pt idx="85">
                  <c:v>2.7768948292244537E-3</c:v>
                </c:pt>
                <c:pt idx="86">
                  <c:v>2.7449764978540576E-3</c:v>
                </c:pt>
                <c:pt idx="87">
                  <c:v>2.713783583105716E-3</c:v>
                </c:pt>
                <c:pt idx="88">
                  <c:v>2.6832916327337421E-3</c:v>
                </c:pt>
                <c:pt idx="89">
                  <c:v>2.6534772812589228E-3</c:v>
                </c:pt>
                <c:pt idx="90">
                  <c:v>2.624318190256077E-3</c:v>
                </c:pt>
                <c:pt idx="91">
                  <c:v>2.5957929925359028E-3</c:v>
                </c:pt>
                <c:pt idx="92">
                  <c:v>2.56788123992799E-3</c:v>
                </c:pt>
                <c:pt idx="93">
                  <c:v>2.5405633543968409E-3</c:v>
                </c:pt>
                <c:pt idx="94">
                  <c:v>2.5138205822452949E-3</c:v>
                </c:pt>
                <c:pt idx="95">
                  <c:v>2.4876349511802399E-3</c:v>
                </c:pt>
                <c:pt idx="96">
                  <c:v>2.4619892300340516E-3</c:v>
                </c:pt>
                <c:pt idx="97">
                  <c:v>2.4368668909520723E-3</c:v>
                </c:pt>
                <c:pt idx="98">
                  <c:v>2.4122520738717478E-3</c:v>
                </c:pt>
                <c:pt idx="99">
                  <c:v>2.3881295531330304E-3</c:v>
                </c:pt>
              </c:numCache>
            </c:numRef>
          </c:yVal>
          <c:smooth val="0"/>
        </c:ser>
        <c:ser>
          <c:idx val="1"/>
          <c:order val="1"/>
          <c:tx>
            <c:v>After 2 Tanks</c:v>
          </c:tx>
          <c:spPr>
            <a:ln w="57150"/>
          </c:spPr>
          <c:marker>
            <c:symbol val="none"/>
          </c:marker>
          <c:xVal>
            <c:numRef>
              <c:f>'Example 5A-Tank Problem Variant'!$DB$9:$GW$9</c:f>
              <c:numCache>
                <c:formatCode>General</c:formatCode>
                <c:ptCount val="100"/>
                <c:pt idx="0">
                  <c:v>20</c:v>
                </c:pt>
                <c:pt idx="1">
                  <c:v>40</c:v>
                </c:pt>
                <c:pt idx="2">
                  <c:v>60</c:v>
                </c:pt>
                <c:pt idx="3">
                  <c:v>80</c:v>
                </c:pt>
                <c:pt idx="4">
                  <c:v>100</c:v>
                </c:pt>
                <c:pt idx="5">
                  <c:v>120</c:v>
                </c:pt>
                <c:pt idx="6">
                  <c:v>140</c:v>
                </c:pt>
                <c:pt idx="7">
                  <c:v>160</c:v>
                </c:pt>
                <c:pt idx="8">
                  <c:v>180</c:v>
                </c:pt>
                <c:pt idx="9">
                  <c:v>200</c:v>
                </c:pt>
                <c:pt idx="10">
                  <c:v>220</c:v>
                </c:pt>
                <c:pt idx="11">
                  <c:v>240</c:v>
                </c:pt>
                <c:pt idx="12">
                  <c:v>260</c:v>
                </c:pt>
                <c:pt idx="13">
                  <c:v>280</c:v>
                </c:pt>
                <c:pt idx="14">
                  <c:v>300</c:v>
                </c:pt>
                <c:pt idx="15">
                  <c:v>320</c:v>
                </c:pt>
                <c:pt idx="16">
                  <c:v>340</c:v>
                </c:pt>
                <c:pt idx="17">
                  <c:v>360</c:v>
                </c:pt>
                <c:pt idx="18">
                  <c:v>380</c:v>
                </c:pt>
                <c:pt idx="19">
                  <c:v>400</c:v>
                </c:pt>
                <c:pt idx="20">
                  <c:v>420</c:v>
                </c:pt>
                <c:pt idx="21">
                  <c:v>440</c:v>
                </c:pt>
                <c:pt idx="22">
                  <c:v>460</c:v>
                </c:pt>
                <c:pt idx="23">
                  <c:v>480</c:v>
                </c:pt>
                <c:pt idx="24">
                  <c:v>500</c:v>
                </c:pt>
                <c:pt idx="25">
                  <c:v>520</c:v>
                </c:pt>
                <c:pt idx="26">
                  <c:v>540</c:v>
                </c:pt>
                <c:pt idx="27">
                  <c:v>560</c:v>
                </c:pt>
                <c:pt idx="28">
                  <c:v>580</c:v>
                </c:pt>
                <c:pt idx="29">
                  <c:v>600</c:v>
                </c:pt>
                <c:pt idx="30">
                  <c:v>620</c:v>
                </c:pt>
                <c:pt idx="31">
                  <c:v>640</c:v>
                </c:pt>
                <c:pt idx="32">
                  <c:v>660</c:v>
                </c:pt>
                <c:pt idx="33">
                  <c:v>680</c:v>
                </c:pt>
                <c:pt idx="34">
                  <c:v>700</c:v>
                </c:pt>
                <c:pt idx="35">
                  <c:v>720</c:v>
                </c:pt>
                <c:pt idx="36">
                  <c:v>740</c:v>
                </c:pt>
                <c:pt idx="37">
                  <c:v>760</c:v>
                </c:pt>
                <c:pt idx="38">
                  <c:v>780</c:v>
                </c:pt>
                <c:pt idx="39">
                  <c:v>800</c:v>
                </c:pt>
                <c:pt idx="40">
                  <c:v>820</c:v>
                </c:pt>
                <c:pt idx="41">
                  <c:v>840</c:v>
                </c:pt>
                <c:pt idx="42">
                  <c:v>860</c:v>
                </c:pt>
                <c:pt idx="43">
                  <c:v>880</c:v>
                </c:pt>
                <c:pt idx="44">
                  <c:v>900</c:v>
                </c:pt>
                <c:pt idx="45">
                  <c:v>920</c:v>
                </c:pt>
                <c:pt idx="46">
                  <c:v>940</c:v>
                </c:pt>
                <c:pt idx="47">
                  <c:v>960</c:v>
                </c:pt>
                <c:pt idx="48">
                  <c:v>980</c:v>
                </c:pt>
                <c:pt idx="49">
                  <c:v>1000</c:v>
                </c:pt>
                <c:pt idx="50">
                  <c:v>1020</c:v>
                </c:pt>
                <c:pt idx="51">
                  <c:v>1040</c:v>
                </c:pt>
                <c:pt idx="52">
                  <c:v>1060</c:v>
                </c:pt>
                <c:pt idx="53">
                  <c:v>1080</c:v>
                </c:pt>
                <c:pt idx="54">
                  <c:v>1100</c:v>
                </c:pt>
                <c:pt idx="55">
                  <c:v>1120</c:v>
                </c:pt>
                <c:pt idx="56">
                  <c:v>1140</c:v>
                </c:pt>
                <c:pt idx="57">
                  <c:v>1160</c:v>
                </c:pt>
                <c:pt idx="58">
                  <c:v>1180</c:v>
                </c:pt>
                <c:pt idx="59">
                  <c:v>1200</c:v>
                </c:pt>
                <c:pt idx="60">
                  <c:v>1220</c:v>
                </c:pt>
                <c:pt idx="61">
                  <c:v>1240</c:v>
                </c:pt>
                <c:pt idx="62">
                  <c:v>1260</c:v>
                </c:pt>
                <c:pt idx="63">
                  <c:v>1280</c:v>
                </c:pt>
                <c:pt idx="64">
                  <c:v>1300</c:v>
                </c:pt>
                <c:pt idx="65">
                  <c:v>1320</c:v>
                </c:pt>
                <c:pt idx="66">
                  <c:v>1340</c:v>
                </c:pt>
                <c:pt idx="67">
                  <c:v>1360</c:v>
                </c:pt>
                <c:pt idx="68">
                  <c:v>1380</c:v>
                </c:pt>
                <c:pt idx="69">
                  <c:v>1400</c:v>
                </c:pt>
                <c:pt idx="70">
                  <c:v>1420</c:v>
                </c:pt>
                <c:pt idx="71">
                  <c:v>1440</c:v>
                </c:pt>
                <c:pt idx="72">
                  <c:v>1460</c:v>
                </c:pt>
                <c:pt idx="73">
                  <c:v>1480</c:v>
                </c:pt>
                <c:pt idx="74">
                  <c:v>1500</c:v>
                </c:pt>
                <c:pt idx="75">
                  <c:v>1520</c:v>
                </c:pt>
                <c:pt idx="76">
                  <c:v>1540</c:v>
                </c:pt>
                <c:pt idx="77">
                  <c:v>1560</c:v>
                </c:pt>
                <c:pt idx="78">
                  <c:v>1580</c:v>
                </c:pt>
                <c:pt idx="79">
                  <c:v>1600</c:v>
                </c:pt>
                <c:pt idx="80">
                  <c:v>1620</c:v>
                </c:pt>
                <c:pt idx="81">
                  <c:v>1640</c:v>
                </c:pt>
                <c:pt idx="82">
                  <c:v>1660</c:v>
                </c:pt>
                <c:pt idx="83">
                  <c:v>1680</c:v>
                </c:pt>
                <c:pt idx="84">
                  <c:v>1700</c:v>
                </c:pt>
                <c:pt idx="85">
                  <c:v>1720</c:v>
                </c:pt>
                <c:pt idx="86">
                  <c:v>1740</c:v>
                </c:pt>
                <c:pt idx="87">
                  <c:v>1760</c:v>
                </c:pt>
                <c:pt idx="88">
                  <c:v>1780</c:v>
                </c:pt>
                <c:pt idx="89">
                  <c:v>1800</c:v>
                </c:pt>
                <c:pt idx="90">
                  <c:v>1820</c:v>
                </c:pt>
                <c:pt idx="91">
                  <c:v>1840</c:v>
                </c:pt>
                <c:pt idx="92">
                  <c:v>1860</c:v>
                </c:pt>
                <c:pt idx="93">
                  <c:v>1880</c:v>
                </c:pt>
                <c:pt idx="94">
                  <c:v>1900</c:v>
                </c:pt>
                <c:pt idx="95">
                  <c:v>1920</c:v>
                </c:pt>
                <c:pt idx="96">
                  <c:v>1940</c:v>
                </c:pt>
                <c:pt idx="97">
                  <c:v>1960</c:v>
                </c:pt>
                <c:pt idx="98">
                  <c:v>1980</c:v>
                </c:pt>
                <c:pt idx="99">
                  <c:v>2000</c:v>
                </c:pt>
              </c:numCache>
            </c:numRef>
          </c:xVal>
          <c:yVal>
            <c:numRef>
              <c:f>'Example 5A-Tank Problem Variant'!$DB$12:$GW$12</c:f>
              <c:numCache>
                <c:formatCode>General</c:formatCode>
                <c:ptCount val="100"/>
                <c:pt idx="0">
                  <c:v>0</c:v>
                </c:pt>
                <c:pt idx="1">
                  <c:v>0</c:v>
                </c:pt>
                <c:pt idx="2">
                  <c:v>0</c:v>
                </c:pt>
                <c:pt idx="3">
                  <c:v>0.22820814076261658</c:v>
                </c:pt>
                <c:pt idx="4">
                  <c:v>0.14605321008807459</c:v>
                </c:pt>
                <c:pt idx="5">
                  <c:v>0.10142584033894068</c:v>
                </c:pt>
                <c:pt idx="6">
                  <c:v>7.4516943922487047E-2</c:v>
                </c:pt>
                <c:pt idx="7">
                  <c:v>5.7052035190654146E-2</c:v>
                </c:pt>
                <c:pt idx="8">
                  <c:v>4.5078151261751423E-2</c:v>
                </c:pt>
                <c:pt idx="9">
                  <c:v>3.6513302522018648E-2</c:v>
                </c:pt>
                <c:pt idx="10">
                  <c:v>3.0176283076048468E-2</c:v>
                </c:pt>
                <c:pt idx="11">
                  <c:v>2.5356460084735171E-2</c:v>
                </c:pt>
                <c:pt idx="12">
                  <c:v>2.1605504450898608E-2</c:v>
                </c:pt>
                <c:pt idx="13">
                  <c:v>1.8629235980621762E-2</c:v>
                </c:pt>
                <c:pt idx="14">
                  <c:v>1.6228134454230513E-2</c:v>
                </c:pt>
                <c:pt idx="15">
                  <c:v>1.4263008797663537E-2</c:v>
                </c:pt>
                <c:pt idx="16">
                  <c:v>1.2634360734262507E-2</c:v>
                </c:pt>
                <c:pt idx="17">
                  <c:v>1.1269537815437856E-2</c:v>
                </c:pt>
                <c:pt idx="18">
                  <c:v>1.0114488233246163E-2</c:v>
                </c:pt>
                <c:pt idx="19">
                  <c:v>9.128325630504662E-3</c:v>
                </c:pt>
                <c:pt idx="20">
                  <c:v>8.2796604358318943E-3</c:v>
                </c:pt>
                <c:pt idx="21">
                  <c:v>7.5440707690121169E-3</c:v>
                </c:pt>
                <c:pt idx="22">
                  <c:v>6.9023256185290465E-3</c:v>
                </c:pt>
                <c:pt idx="23">
                  <c:v>6.3391150211837928E-3</c:v>
                </c:pt>
                <c:pt idx="24">
                  <c:v>5.8421284035229844E-3</c:v>
                </c:pt>
                <c:pt idx="25">
                  <c:v>5.4013761127246519E-3</c:v>
                </c:pt>
                <c:pt idx="26">
                  <c:v>5.0086834735279355E-3</c:v>
                </c:pt>
                <c:pt idx="27">
                  <c:v>4.6573089951554405E-3</c:v>
                </c:pt>
                <c:pt idx="28">
                  <c:v>4.3416530941758208E-3</c:v>
                </c:pt>
                <c:pt idx="29">
                  <c:v>4.0570336135576281E-3</c:v>
                </c:pt>
                <c:pt idx="30">
                  <c:v>3.7995111885555308E-3</c:v>
                </c:pt>
                <c:pt idx="31">
                  <c:v>3.5657521994158841E-3</c:v>
                </c:pt>
                <c:pt idx="32">
                  <c:v>3.3529203417831635E-3</c:v>
                </c:pt>
                <c:pt idx="33">
                  <c:v>3.1585901835656269E-3</c:v>
                </c:pt>
                <c:pt idx="34">
                  <c:v>2.9806777568994816E-3</c:v>
                </c:pt>
                <c:pt idx="35">
                  <c:v>2.8173844538594639E-3</c:v>
                </c:pt>
                <c:pt idx="36">
                  <c:v>2.667151389482736E-3</c:v>
                </c:pt>
                <c:pt idx="37">
                  <c:v>2.5286220583115408E-3</c:v>
                </c:pt>
                <c:pt idx="38">
                  <c:v>2.4006116056554012E-3</c:v>
                </c:pt>
                <c:pt idx="39">
                  <c:v>2.2820814076261655E-3</c:v>
                </c:pt>
                <c:pt idx="40">
                  <c:v>2.1721179370623829E-3</c:v>
                </c:pt>
                <c:pt idx="41">
                  <c:v>2.0699151089579736E-3</c:v>
                </c:pt>
                <c:pt idx="42">
                  <c:v>1.9747594657662871E-3</c:v>
                </c:pt>
                <c:pt idx="43">
                  <c:v>1.8860176922530292E-3</c:v>
                </c:pt>
                <c:pt idx="44">
                  <c:v>1.8031260504700569E-3</c:v>
                </c:pt>
                <c:pt idx="45">
                  <c:v>1.7255814046322616E-3</c:v>
                </c:pt>
                <c:pt idx="46">
                  <c:v>1.652933568221759E-3</c:v>
                </c:pt>
                <c:pt idx="47">
                  <c:v>1.5847787552959482E-3</c:v>
                </c:pt>
                <c:pt idx="48">
                  <c:v>1.5207539576017769E-3</c:v>
                </c:pt>
                <c:pt idx="49">
                  <c:v>1.4605321008807461E-3</c:v>
                </c:pt>
                <c:pt idx="50">
                  <c:v>1.4038178593625012E-3</c:v>
                </c:pt>
                <c:pt idx="51">
                  <c:v>1.350344028181163E-3</c:v>
                </c:pt>
                <c:pt idx="52">
                  <c:v>1.2998683703103826E-3</c:v>
                </c:pt>
                <c:pt idx="53">
                  <c:v>1.2521708683819839E-3</c:v>
                </c:pt>
                <c:pt idx="54">
                  <c:v>1.2070513230419387E-3</c:v>
                </c:pt>
                <c:pt idx="55">
                  <c:v>1.1643272487888601E-3</c:v>
                </c:pt>
                <c:pt idx="56">
                  <c:v>1.1238320259162407E-3</c:v>
                </c:pt>
                <c:pt idx="57">
                  <c:v>1.0854132735439552E-3</c:v>
                </c:pt>
                <c:pt idx="58">
                  <c:v>1.0489314140194959E-3</c:v>
                </c:pt>
                <c:pt idx="59">
                  <c:v>1.014258403389407E-3</c:v>
                </c:pt>
                <c:pt idx="60">
                  <c:v>9.8127660634288248E-4</c:v>
                </c:pt>
                <c:pt idx="61">
                  <c:v>9.4987779713888269E-4</c:v>
                </c:pt>
                <c:pt idx="62">
                  <c:v>9.1996227064798815E-4</c:v>
                </c:pt>
                <c:pt idx="63">
                  <c:v>8.9143804985397103E-4</c:v>
                </c:pt>
                <c:pt idx="64">
                  <c:v>8.6422017803594424E-4</c:v>
                </c:pt>
                <c:pt idx="65">
                  <c:v>8.3823008544579088E-4</c:v>
                </c:pt>
                <c:pt idx="66">
                  <c:v>8.1339502165334498E-4</c:v>
                </c:pt>
                <c:pt idx="67">
                  <c:v>7.8964754589140671E-4</c:v>
                </c:pt>
                <c:pt idx="68">
                  <c:v>7.6692506872544949E-4</c:v>
                </c:pt>
                <c:pt idx="69">
                  <c:v>7.451694392248704E-4</c:v>
                </c:pt>
                <c:pt idx="70">
                  <c:v>7.2432657254550001E-4</c:v>
                </c:pt>
                <c:pt idx="71">
                  <c:v>7.0434611346486598E-4</c:v>
                </c:pt>
                <c:pt idx="72">
                  <c:v>6.851811319575653E-4</c:v>
                </c:pt>
                <c:pt idx="73">
                  <c:v>6.6678784737068399E-4</c:v>
                </c:pt>
                <c:pt idx="74">
                  <c:v>6.491253781692204E-4</c:v>
                </c:pt>
                <c:pt idx="75">
                  <c:v>6.3215551457788521E-4</c:v>
                </c:pt>
                <c:pt idx="76">
                  <c:v>6.158425117560913E-4</c:v>
                </c:pt>
                <c:pt idx="77">
                  <c:v>6.0015290141385031E-4</c:v>
                </c:pt>
                <c:pt idx="78">
                  <c:v>5.8505532001311737E-4</c:v>
                </c:pt>
                <c:pt idx="79">
                  <c:v>5.7052035190654138E-4</c:v>
                </c:pt>
                <c:pt idx="80">
                  <c:v>5.5652038594754835E-4</c:v>
                </c:pt>
                <c:pt idx="81">
                  <c:v>5.4302948426559572E-4</c:v>
                </c:pt>
                <c:pt idx="82">
                  <c:v>5.300232620412057E-4</c:v>
                </c:pt>
                <c:pt idx="83">
                  <c:v>5.174787772394934E-4</c:v>
                </c:pt>
                <c:pt idx="84">
                  <c:v>5.0537442937050037E-4</c:v>
                </c:pt>
                <c:pt idx="85">
                  <c:v>4.9368986644157177E-4</c:v>
                </c:pt>
                <c:pt idx="86">
                  <c:v>4.8240589935286891E-4</c:v>
                </c:pt>
                <c:pt idx="87">
                  <c:v>4.7150442306325731E-4</c:v>
                </c:pt>
                <c:pt idx="88">
                  <c:v>4.6096834392145758E-4</c:v>
                </c:pt>
                <c:pt idx="89">
                  <c:v>4.5078151261751423E-4</c:v>
                </c:pt>
                <c:pt idx="90">
                  <c:v>4.4092866226323692E-4</c:v>
                </c:pt>
                <c:pt idx="91">
                  <c:v>4.3139535115806541E-4</c:v>
                </c:pt>
                <c:pt idx="92">
                  <c:v>4.2216790983950347E-4</c:v>
                </c:pt>
                <c:pt idx="93">
                  <c:v>4.1323339205543975E-4</c:v>
                </c:pt>
                <c:pt idx="94">
                  <c:v>4.0457952932984647E-4</c:v>
                </c:pt>
                <c:pt idx="95">
                  <c:v>3.9619468882398705E-4</c:v>
                </c:pt>
                <c:pt idx="96">
                  <c:v>3.8806783422275112E-4</c:v>
                </c:pt>
                <c:pt idx="97">
                  <c:v>3.8018848940044421E-4</c:v>
                </c:pt>
                <c:pt idx="98">
                  <c:v>3.7254670464257369E-4</c:v>
                </c:pt>
                <c:pt idx="99">
                  <c:v>3.6513302522018652E-4</c:v>
                </c:pt>
              </c:numCache>
            </c:numRef>
          </c:yVal>
          <c:smooth val="0"/>
        </c:ser>
        <c:ser>
          <c:idx val="2"/>
          <c:order val="2"/>
          <c:tx>
            <c:v>After 3 Tanks</c:v>
          </c:tx>
          <c:spPr>
            <a:ln w="57150"/>
          </c:spPr>
          <c:marker>
            <c:symbol val="none"/>
          </c:marker>
          <c:xVal>
            <c:numRef>
              <c:f>'Example 5A-Tank Problem Variant'!$DB$9:$GW$9</c:f>
              <c:numCache>
                <c:formatCode>General</c:formatCode>
                <c:ptCount val="100"/>
                <c:pt idx="0">
                  <c:v>20</c:v>
                </c:pt>
                <c:pt idx="1">
                  <c:v>40</c:v>
                </c:pt>
                <c:pt idx="2">
                  <c:v>60</c:v>
                </c:pt>
                <c:pt idx="3">
                  <c:v>80</c:v>
                </c:pt>
                <c:pt idx="4">
                  <c:v>100</c:v>
                </c:pt>
                <c:pt idx="5">
                  <c:v>120</c:v>
                </c:pt>
                <c:pt idx="6">
                  <c:v>140</c:v>
                </c:pt>
                <c:pt idx="7">
                  <c:v>160</c:v>
                </c:pt>
                <c:pt idx="8">
                  <c:v>180</c:v>
                </c:pt>
                <c:pt idx="9">
                  <c:v>200</c:v>
                </c:pt>
                <c:pt idx="10">
                  <c:v>220</c:v>
                </c:pt>
                <c:pt idx="11">
                  <c:v>240</c:v>
                </c:pt>
                <c:pt idx="12">
                  <c:v>260</c:v>
                </c:pt>
                <c:pt idx="13">
                  <c:v>280</c:v>
                </c:pt>
                <c:pt idx="14">
                  <c:v>300</c:v>
                </c:pt>
                <c:pt idx="15">
                  <c:v>320</c:v>
                </c:pt>
                <c:pt idx="16">
                  <c:v>340</c:v>
                </c:pt>
                <c:pt idx="17">
                  <c:v>360</c:v>
                </c:pt>
                <c:pt idx="18">
                  <c:v>380</c:v>
                </c:pt>
                <c:pt idx="19">
                  <c:v>400</c:v>
                </c:pt>
                <c:pt idx="20">
                  <c:v>420</c:v>
                </c:pt>
                <c:pt idx="21">
                  <c:v>440</c:v>
                </c:pt>
                <c:pt idx="22">
                  <c:v>460</c:v>
                </c:pt>
                <c:pt idx="23">
                  <c:v>480</c:v>
                </c:pt>
                <c:pt idx="24">
                  <c:v>500</c:v>
                </c:pt>
                <c:pt idx="25">
                  <c:v>520</c:v>
                </c:pt>
                <c:pt idx="26">
                  <c:v>540</c:v>
                </c:pt>
                <c:pt idx="27">
                  <c:v>560</c:v>
                </c:pt>
                <c:pt idx="28">
                  <c:v>580</c:v>
                </c:pt>
                <c:pt idx="29">
                  <c:v>600</c:v>
                </c:pt>
                <c:pt idx="30">
                  <c:v>620</c:v>
                </c:pt>
                <c:pt idx="31">
                  <c:v>640</c:v>
                </c:pt>
                <c:pt idx="32">
                  <c:v>660</c:v>
                </c:pt>
                <c:pt idx="33">
                  <c:v>680</c:v>
                </c:pt>
                <c:pt idx="34">
                  <c:v>700</c:v>
                </c:pt>
                <c:pt idx="35">
                  <c:v>720</c:v>
                </c:pt>
                <c:pt idx="36">
                  <c:v>740</c:v>
                </c:pt>
                <c:pt idx="37">
                  <c:v>760</c:v>
                </c:pt>
                <c:pt idx="38">
                  <c:v>780</c:v>
                </c:pt>
                <c:pt idx="39">
                  <c:v>800</c:v>
                </c:pt>
                <c:pt idx="40">
                  <c:v>820</c:v>
                </c:pt>
                <c:pt idx="41">
                  <c:v>840</c:v>
                </c:pt>
                <c:pt idx="42">
                  <c:v>860</c:v>
                </c:pt>
                <c:pt idx="43">
                  <c:v>880</c:v>
                </c:pt>
                <c:pt idx="44">
                  <c:v>900</c:v>
                </c:pt>
                <c:pt idx="45">
                  <c:v>920</c:v>
                </c:pt>
                <c:pt idx="46">
                  <c:v>940</c:v>
                </c:pt>
                <c:pt idx="47">
                  <c:v>960</c:v>
                </c:pt>
                <c:pt idx="48">
                  <c:v>980</c:v>
                </c:pt>
                <c:pt idx="49">
                  <c:v>1000</c:v>
                </c:pt>
                <c:pt idx="50">
                  <c:v>1020</c:v>
                </c:pt>
                <c:pt idx="51">
                  <c:v>1040</c:v>
                </c:pt>
                <c:pt idx="52">
                  <c:v>1060</c:v>
                </c:pt>
                <c:pt idx="53">
                  <c:v>1080</c:v>
                </c:pt>
                <c:pt idx="54">
                  <c:v>1100</c:v>
                </c:pt>
                <c:pt idx="55">
                  <c:v>1120</c:v>
                </c:pt>
                <c:pt idx="56">
                  <c:v>1140</c:v>
                </c:pt>
                <c:pt idx="57">
                  <c:v>1160</c:v>
                </c:pt>
                <c:pt idx="58">
                  <c:v>1180</c:v>
                </c:pt>
                <c:pt idx="59">
                  <c:v>1200</c:v>
                </c:pt>
                <c:pt idx="60">
                  <c:v>1220</c:v>
                </c:pt>
                <c:pt idx="61">
                  <c:v>1240</c:v>
                </c:pt>
                <c:pt idx="62">
                  <c:v>1260</c:v>
                </c:pt>
                <c:pt idx="63">
                  <c:v>1280</c:v>
                </c:pt>
                <c:pt idx="64">
                  <c:v>1300</c:v>
                </c:pt>
                <c:pt idx="65">
                  <c:v>1320</c:v>
                </c:pt>
                <c:pt idx="66">
                  <c:v>1340</c:v>
                </c:pt>
                <c:pt idx="67">
                  <c:v>1360</c:v>
                </c:pt>
                <c:pt idx="68">
                  <c:v>1380</c:v>
                </c:pt>
                <c:pt idx="69">
                  <c:v>1400</c:v>
                </c:pt>
                <c:pt idx="70">
                  <c:v>1420</c:v>
                </c:pt>
                <c:pt idx="71">
                  <c:v>1440</c:v>
                </c:pt>
                <c:pt idx="72">
                  <c:v>1460</c:v>
                </c:pt>
                <c:pt idx="73">
                  <c:v>1480</c:v>
                </c:pt>
                <c:pt idx="74">
                  <c:v>1500</c:v>
                </c:pt>
                <c:pt idx="75">
                  <c:v>1520</c:v>
                </c:pt>
                <c:pt idx="76">
                  <c:v>1540</c:v>
                </c:pt>
                <c:pt idx="77">
                  <c:v>1560</c:v>
                </c:pt>
                <c:pt idx="78">
                  <c:v>1580</c:v>
                </c:pt>
                <c:pt idx="79">
                  <c:v>1600</c:v>
                </c:pt>
                <c:pt idx="80">
                  <c:v>1620</c:v>
                </c:pt>
                <c:pt idx="81">
                  <c:v>1640</c:v>
                </c:pt>
                <c:pt idx="82">
                  <c:v>1660</c:v>
                </c:pt>
                <c:pt idx="83">
                  <c:v>1680</c:v>
                </c:pt>
                <c:pt idx="84">
                  <c:v>1700</c:v>
                </c:pt>
                <c:pt idx="85">
                  <c:v>1720</c:v>
                </c:pt>
                <c:pt idx="86">
                  <c:v>1740</c:v>
                </c:pt>
                <c:pt idx="87">
                  <c:v>1760</c:v>
                </c:pt>
                <c:pt idx="88">
                  <c:v>1780</c:v>
                </c:pt>
                <c:pt idx="89">
                  <c:v>1800</c:v>
                </c:pt>
                <c:pt idx="90">
                  <c:v>1820</c:v>
                </c:pt>
                <c:pt idx="91">
                  <c:v>1840</c:v>
                </c:pt>
                <c:pt idx="92">
                  <c:v>1860</c:v>
                </c:pt>
                <c:pt idx="93">
                  <c:v>1880</c:v>
                </c:pt>
                <c:pt idx="94">
                  <c:v>1900</c:v>
                </c:pt>
                <c:pt idx="95">
                  <c:v>1920</c:v>
                </c:pt>
                <c:pt idx="96">
                  <c:v>1940</c:v>
                </c:pt>
                <c:pt idx="97">
                  <c:v>1960</c:v>
                </c:pt>
                <c:pt idx="98">
                  <c:v>1980</c:v>
                </c:pt>
                <c:pt idx="99">
                  <c:v>2000</c:v>
                </c:pt>
              </c:numCache>
            </c:numRef>
          </c:xVal>
          <c:yVal>
            <c:numRef>
              <c:f>'Example 5A-Tank Problem Variant'!$DB$13:$GW$13</c:f>
              <c:numCache>
                <c:formatCode>General</c:formatCode>
                <c:ptCount val="100"/>
                <c:pt idx="0">
                  <c:v>0</c:v>
                </c:pt>
                <c:pt idx="1">
                  <c:v>0</c:v>
                </c:pt>
                <c:pt idx="2">
                  <c:v>0</c:v>
                </c:pt>
                <c:pt idx="3">
                  <c:v>0</c:v>
                </c:pt>
                <c:pt idx="4">
                  <c:v>0</c:v>
                </c:pt>
                <c:pt idx="5">
                  <c:v>0</c:v>
                </c:pt>
                <c:pt idx="6">
                  <c:v>0.24884927370175464</c:v>
                </c:pt>
                <c:pt idx="7">
                  <c:v>0.16670957203066766</c:v>
                </c:pt>
                <c:pt idx="8">
                  <c:v>0.11708546074033174</c:v>
                </c:pt>
                <c:pt idx="9">
                  <c:v>8.5355300879701834E-2</c:v>
                </c:pt>
                <c:pt idx="10">
                  <c:v>6.4128700886327439E-2</c:v>
                </c:pt>
                <c:pt idx="11">
                  <c:v>4.9395428749827448E-2</c:v>
                </c:pt>
                <c:pt idx="12">
                  <c:v>3.8850842457761416E-2</c:v>
                </c:pt>
                <c:pt idx="13">
                  <c:v>3.110615921271933E-2</c:v>
                </c:pt>
                <c:pt idx="14">
                  <c:v>2.529045951991166E-2</c:v>
                </c:pt>
                <c:pt idx="15">
                  <c:v>2.0838696503833458E-2</c:v>
                </c:pt>
                <c:pt idx="16">
                  <c:v>1.7373356580440022E-2</c:v>
                </c:pt>
                <c:pt idx="17">
                  <c:v>1.4635682592541468E-2</c:v>
                </c:pt>
                <c:pt idx="18">
                  <c:v>1.2444277719740755E-2</c:v>
                </c:pt>
                <c:pt idx="19">
                  <c:v>1.0669412609962729E-2</c:v>
                </c:pt>
                <c:pt idx="20">
                  <c:v>9.2166397667316543E-3</c:v>
                </c:pt>
                <c:pt idx="21">
                  <c:v>8.0160876107909299E-3</c:v>
                </c:pt>
                <c:pt idx="22">
                  <c:v>7.0153119815650408E-3</c:v>
                </c:pt>
                <c:pt idx="23">
                  <c:v>6.174428593728431E-3</c:v>
                </c:pt>
                <c:pt idx="24">
                  <c:v>5.4627392563009183E-3</c:v>
                </c:pt>
                <c:pt idx="25">
                  <c:v>4.8563553072201769E-3</c:v>
                </c:pt>
                <c:pt idx="26">
                  <c:v>4.3364985459382124E-3</c:v>
                </c:pt>
                <c:pt idx="27">
                  <c:v>3.8882699015899162E-3</c:v>
                </c:pt>
                <c:pt idx="28">
                  <c:v>3.4997458231047539E-3</c:v>
                </c:pt>
                <c:pt idx="29">
                  <c:v>3.1613074399889575E-3</c:v>
                </c:pt>
                <c:pt idx="30">
                  <c:v>2.8651371514786961E-3</c:v>
                </c:pt>
                <c:pt idx="31">
                  <c:v>2.6048370629791822E-3</c:v>
                </c:pt>
                <c:pt idx="32">
                  <c:v>2.3751370698639799E-3</c:v>
                </c:pt>
                <c:pt idx="33">
                  <c:v>2.1716695725550027E-3</c:v>
                </c:pt>
                <c:pt idx="34">
                  <c:v>1.9907941896140373E-3</c:v>
                </c:pt>
                <c:pt idx="35">
                  <c:v>1.8294603240676835E-3</c:v>
                </c:pt>
                <c:pt idx="36">
                  <c:v>1.6850986294928605E-3</c:v>
                </c:pt>
                <c:pt idx="37">
                  <c:v>1.5555347149675944E-3</c:v>
                </c:pt>
                <c:pt idx="38">
                  <c:v>1.4389200910282008E-3</c:v>
                </c:pt>
                <c:pt idx="39">
                  <c:v>1.3336765762453412E-3</c:v>
                </c:pt>
                <c:pt idx="40">
                  <c:v>1.2384512830588914E-3</c:v>
                </c:pt>
                <c:pt idx="41">
                  <c:v>1.1520799708414568E-3</c:v>
                </c:pt>
                <c:pt idx="42">
                  <c:v>1.0735570563560671E-3</c:v>
                </c:pt>
                <c:pt idx="43">
                  <c:v>1.0020109513488662E-3</c:v>
                </c:pt>
                <c:pt idx="44">
                  <c:v>9.3668368592265397E-4</c:v>
                </c:pt>
                <c:pt idx="45">
                  <c:v>8.769139976956301E-4</c:v>
                </c:pt>
                <c:pt idx="46">
                  <c:v>8.2212323743006716E-4</c:v>
                </c:pt>
                <c:pt idx="47">
                  <c:v>7.7180357421605388E-4</c:v>
                </c:pt>
                <c:pt idx="48">
                  <c:v>7.255080865940371E-4</c:v>
                </c:pt>
                <c:pt idx="49">
                  <c:v>6.8284240703761479E-4</c:v>
                </c:pt>
                <c:pt idx="50">
                  <c:v>6.4345765112740834E-4</c:v>
                </c:pt>
                <c:pt idx="51">
                  <c:v>6.0704441340252212E-4</c:v>
                </c:pt>
                <c:pt idx="52">
                  <c:v>5.733276522209733E-4</c:v>
                </c:pt>
                <c:pt idx="53">
                  <c:v>5.4206231824227655E-4</c:v>
                </c:pt>
                <c:pt idx="54">
                  <c:v>5.1302960709061955E-4</c:v>
                </c:pt>
                <c:pt idx="55">
                  <c:v>4.8603373769873952E-4</c:v>
                </c:pt>
                <c:pt idx="56">
                  <c:v>4.6089917480521329E-4</c:v>
                </c:pt>
                <c:pt idx="57">
                  <c:v>4.3746822788809424E-4</c:v>
                </c:pt>
                <c:pt idx="58">
                  <c:v>4.1559897009773076E-4</c:v>
                </c:pt>
                <c:pt idx="59">
                  <c:v>3.9516342999861969E-4</c:v>
                </c:pt>
                <c:pt idx="60">
                  <c:v>3.7604601653751577E-4</c:v>
                </c:pt>
                <c:pt idx="61">
                  <c:v>3.5814214393483702E-4</c:v>
                </c:pt>
                <c:pt idx="62">
                  <c:v>3.4135702839746865E-4</c:v>
                </c:pt>
                <c:pt idx="63">
                  <c:v>3.2560463287239778E-4</c:v>
                </c:pt>
                <c:pt idx="64">
                  <c:v>3.1080673966209135E-4</c:v>
                </c:pt>
                <c:pt idx="65">
                  <c:v>2.9689213373299748E-4</c:v>
                </c:pt>
                <c:pt idx="66">
                  <c:v>2.8379588207226906E-4</c:v>
                </c:pt>
                <c:pt idx="67">
                  <c:v>2.7145869656937534E-4</c:v>
                </c:pt>
                <c:pt idx="68">
                  <c:v>2.5982636968759407E-4</c:v>
                </c:pt>
                <c:pt idx="69">
                  <c:v>2.4884927370175466E-4</c:v>
                </c:pt>
                <c:pt idx="70">
                  <c:v>2.3848191555918049E-4</c:v>
                </c:pt>
                <c:pt idx="71">
                  <c:v>2.2868254050846043E-4</c:v>
                </c:pt>
                <c:pt idx="72">
                  <c:v>2.1941277856675118E-4</c:v>
                </c:pt>
                <c:pt idx="73">
                  <c:v>2.1063732868660756E-4</c:v>
                </c:pt>
                <c:pt idx="74">
                  <c:v>2.0232367615929324E-4</c:v>
                </c:pt>
                <c:pt idx="75">
                  <c:v>1.944418393709493E-4</c:v>
                </c:pt>
                <c:pt idx="76">
                  <c:v>1.8696414252573603E-4</c:v>
                </c:pt>
                <c:pt idx="77">
                  <c:v>1.798650113785251E-4</c:v>
                </c:pt>
                <c:pt idx="78">
                  <c:v>1.7312078938928129E-4</c:v>
                </c:pt>
                <c:pt idx="79">
                  <c:v>1.6670957203066764E-4</c:v>
                </c:pt>
                <c:pt idx="80">
                  <c:v>1.6061105725697082E-4</c:v>
                </c:pt>
                <c:pt idx="81">
                  <c:v>1.5480641038236143E-4</c:v>
                </c:pt>
                <c:pt idx="82">
                  <c:v>1.4927814182501853E-4</c:v>
                </c:pt>
                <c:pt idx="83">
                  <c:v>1.440099963551821E-4</c:v>
                </c:pt>
                <c:pt idx="84">
                  <c:v>1.389868526435202E-4</c:v>
                </c:pt>
                <c:pt idx="85">
                  <c:v>1.3419463204450839E-4</c:v>
                </c:pt>
                <c:pt idx="86">
                  <c:v>1.2962021567054644E-4</c:v>
                </c:pt>
                <c:pt idx="87">
                  <c:v>1.2525136891860828E-4</c:v>
                </c:pt>
                <c:pt idx="88">
                  <c:v>1.2107667270433433E-4</c:v>
                </c:pt>
                <c:pt idx="89">
                  <c:v>1.1708546074033175E-4</c:v>
                </c:pt>
                <c:pt idx="90">
                  <c:v>1.1326776226752601E-4</c:v>
                </c:pt>
                <c:pt idx="91">
                  <c:v>1.0961424971195376E-4</c:v>
                </c:pt>
                <c:pt idx="92">
                  <c:v>1.0611619079550728E-4</c:v>
                </c:pt>
                <c:pt idx="93">
                  <c:v>1.0276540467875839E-4</c:v>
                </c:pt>
                <c:pt idx="94">
                  <c:v>9.9554221757926017E-5</c:v>
                </c:pt>
                <c:pt idx="95">
                  <c:v>9.6475446777006735E-5</c:v>
                </c:pt>
                <c:pt idx="96">
                  <c:v>9.3522324950668915E-5</c:v>
                </c:pt>
                <c:pt idx="97">
                  <c:v>9.0688510824254637E-5</c:v>
                </c:pt>
                <c:pt idx="98">
                  <c:v>8.7968039624591838E-5</c:v>
                </c:pt>
                <c:pt idx="99">
                  <c:v>8.5355300879701848E-5</c:v>
                </c:pt>
              </c:numCache>
            </c:numRef>
          </c:yVal>
          <c:smooth val="0"/>
        </c:ser>
        <c:ser>
          <c:idx val="3"/>
          <c:order val="3"/>
          <c:tx>
            <c:v>After 4 Tanks</c:v>
          </c:tx>
          <c:spPr>
            <a:ln w="57150"/>
          </c:spPr>
          <c:marker>
            <c:symbol val="none"/>
          </c:marker>
          <c:xVal>
            <c:numRef>
              <c:f>'Example 5A-Tank Problem Variant'!$DB$9:$GW$9</c:f>
              <c:numCache>
                <c:formatCode>General</c:formatCode>
                <c:ptCount val="100"/>
                <c:pt idx="0">
                  <c:v>20</c:v>
                </c:pt>
                <c:pt idx="1">
                  <c:v>40</c:v>
                </c:pt>
                <c:pt idx="2">
                  <c:v>60</c:v>
                </c:pt>
                <c:pt idx="3">
                  <c:v>80</c:v>
                </c:pt>
                <c:pt idx="4">
                  <c:v>100</c:v>
                </c:pt>
                <c:pt idx="5">
                  <c:v>120</c:v>
                </c:pt>
                <c:pt idx="6">
                  <c:v>140</c:v>
                </c:pt>
                <c:pt idx="7">
                  <c:v>160</c:v>
                </c:pt>
                <c:pt idx="8">
                  <c:v>180</c:v>
                </c:pt>
                <c:pt idx="9">
                  <c:v>200</c:v>
                </c:pt>
                <c:pt idx="10">
                  <c:v>220</c:v>
                </c:pt>
                <c:pt idx="11">
                  <c:v>240</c:v>
                </c:pt>
                <c:pt idx="12">
                  <c:v>260</c:v>
                </c:pt>
                <c:pt idx="13">
                  <c:v>280</c:v>
                </c:pt>
                <c:pt idx="14">
                  <c:v>300</c:v>
                </c:pt>
                <c:pt idx="15">
                  <c:v>320</c:v>
                </c:pt>
                <c:pt idx="16">
                  <c:v>340</c:v>
                </c:pt>
                <c:pt idx="17">
                  <c:v>360</c:v>
                </c:pt>
                <c:pt idx="18">
                  <c:v>380</c:v>
                </c:pt>
                <c:pt idx="19">
                  <c:v>400</c:v>
                </c:pt>
                <c:pt idx="20">
                  <c:v>420</c:v>
                </c:pt>
                <c:pt idx="21">
                  <c:v>440</c:v>
                </c:pt>
                <c:pt idx="22">
                  <c:v>460</c:v>
                </c:pt>
                <c:pt idx="23">
                  <c:v>480</c:v>
                </c:pt>
                <c:pt idx="24">
                  <c:v>500</c:v>
                </c:pt>
                <c:pt idx="25">
                  <c:v>520</c:v>
                </c:pt>
                <c:pt idx="26">
                  <c:v>540</c:v>
                </c:pt>
                <c:pt idx="27">
                  <c:v>560</c:v>
                </c:pt>
                <c:pt idx="28">
                  <c:v>580</c:v>
                </c:pt>
                <c:pt idx="29">
                  <c:v>600</c:v>
                </c:pt>
                <c:pt idx="30">
                  <c:v>620</c:v>
                </c:pt>
                <c:pt idx="31">
                  <c:v>640</c:v>
                </c:pt>
                <c:pt idx="32">
                  <c:v>660</c:v>
                </c:pt>
                <c:pt idx="33">
                  <c:v>680</c:v>
                </c:pt>
                <c:pt idx="34">
                  <c:v>700</c:v>
                </c:pt>
                <c:pt idx="35">
                  <c:v>720</c:v>
                </c:pt>
                <c:pt idx="36">
                  <c:v>740</c:v>
                </c:pt>
                <c:pt idx="37">
                  <c:v>760</c:v>
                </c:pt>
                <c:pt idx="38">
                  <c:v>780</c:v>
                </c:pt>
                <c:pt idx="39">
                  <c:v>800</c:v>
                </c:pt>
                <c:pt idx="40">
                  <c:v>820</c:v>
                </c:pt>
                <c:pt idx="41">
                  <c:v>840</c:v>
                </c:pt>
                <c:pt idx="42">
                  <c:v>860</c:v>
                </c:pt>
                <c:pt idx="43">
                  <c:v>880</c:v>
                </c:pt>
                <c:pt idx="44">
                  <c:v>900</c:v>
                </c:pt>
                <c:pt idx="45">
                  <c:v>920</c:v>
                </c:pt>
                <c:pt idx="46">
                  <c:v>940</c:v>
                </c:pt>
                <c:pt idx="47">
                  <c:v>960</c:v>
                </c:pt>
                <c:pt idx="48">
                  <c:v>980</c:v>
                </c:pt>
                <c:pt idx="49">
                  <c:v>1000</c:v>
                </c:pt>
                <c:pt idx="50">
                  <c:v>1020</c:v>
                </c:pt>
                <c:pt idx="51">
                  <c:v>1040</c:v>
                </c:pt>
                <c:pt idx="52">
                  <c:v>1060</c:v>
                </c:pt>
                <c:pt idx="53">
                  <c:v>1080</c:v>
                </c:pt>
                <c:pt idx="54">
                  <c:v>1100</c:v>
                </c:pt>
                <c:pt idx="55">
                  <c:v>1120</c:v>
                </c:pt>
                <c:pt idx="56">
                  <c:v>1140</c:v>
                </c:pt>
                <c:pt idx="57">
                  <c:v>1160</c:v>
                </c:pt>
                <c:pt idx="58">
                  <c:v>1180</c:v>
                </c:pt>
                <c:pt idx="59">
                  <c:v>1200</c:v>
                </c:pt>
                <c:pt idx="60">
                  <c:v>1220</c:v>
                </c:pt>
                <c:pt idx="61">
                  <c:v>1240</c:v>
                </c:pt>
                <c:pt idx="62">
                  <c:v>1260</c:v>
                </c:pt>
                <c:pt idx="63">
                  <c:v>1280</c:v>
                </c:pt>
                <c:pt idx="64">
                  <c:v>1300</c:v>
                </c:pt>
                <c:pt idx="65">
                  <c:v>1320</c:v>
                </c:pt>
                <c:pt idx="66">
                  <c:v>1340</c:v>
                </c:pt>
                <c:pt idx="67">
                  <c:v>1360</c:v>
                </c:pt>
                <c:pt idx="68">
                  <c:v>1380</c:v>
                </c:pt>
                <c:pt idx="69">
                  <c:v>1400</c:v>
                </c:pt>
                <c:pt idx="70">
                  <c:v>1420</c:v>
                </c:pt>
                <c:pt idx="71">
                  <c:v>1440</c:v>
                </c:pt>
                <c:pt idx="72">
                  <c:v>1460</c:v>
                </c:pt>
                <c:pt idx="73">
                  <c:v>1480</c:v>
                </c:pt>
                <c:pt idx="74">
                  <c:v>1500</c:v>
                </c:pt>
                <c:pt idx="75">
                  <c:v>1520</c:v>
                </c:pt>
                <c:pt idx="76">
                  <c:v>1540</c:v>
                </c:pt>
                <c:pt idx="77">
                  <c:v>1560</c:v>
                </c:pt>
                <c:pt idx="78">
                  <c:v>1580</c:v>
                </c:pt>
                <c:pt idx="79">
                  <c:v>1600</c:v>
                </c:pt>
                <c:pt idx="80">
                  <c:v>1620</c:v>
                </c:pt>
                <c:pt idx="81">
                  <c:v>1640</c:v>
                </c:pt>
                <c:pt idx="82">
                  <c:v>1660</c:v>
                </c:pt>
                <c:pt idx="83">
                  <c:v>1680</c:v>
                </c:pt>
                <c:pt idx="84">
                  <c:v>1700</c:v>
                </c:pt>
                <c:pt idx="85">
                  <c:v>1720</c:v>
                </c:pt>
                <c:pt idx="86">
                  <c:v>1740</c:v>
                </c:pt>
                <c:pt idx="87">
                  <c:v>1760</c:v>
                </c:pt>
                <c:pt idx="88">
                  <c:v>1780</c:v>
                </c:pt>
                <c:pt idx="89">
                  <c:v>1800</c:v>
                </c:pt>
                <c:pt idx="90">
                  <c:v>1820</c:v>
                </c:pt>
                <c:pt idx="91">
                  <c:v>1840</c:v>
                </c:pt>
                <c:pt idx="92">
                  <c:v>1860</c:v>
                </c:pt>
                <c:pt idx="93">
                  <c:v>1880</c:v>
                </c:pt>
                <c:pt idx="94">
                  <c:v>1900</c:v>
                </c:pt>
                <c:pt idx="95">
                  <c:v>1920</c:v>
                </c:pt>
                <c:pt idx="96">
                  <c:v>1940</c:v>
                </c:pt>
                <c:pt idx="97">
                  <c:v>1960</c:v>
                </c:pt>
                <c:pt idx="98">
                  <c:v>1980</c:v>
                </c:pt>
                <c:pt idx="99">
                  <c:v>2000</c:v>
                </c:pt>
              </c:numCache>
            </c:numRef>
          </c:xVal>
          <c:yVal>
            <c:numRef>
              <c:f>'Example 5A-Tank Problem Variant'!$DB$14:$GW$14</c:f>
              <c:numCache>
                <c:formatCode>General</c:formatCode>
                <c:ptCount val="100"/>
                <c:pt idx="0">
                  <c:v>0</c:v>
                </c:pt>
                <c:pt idx="1">
                  <c:v>0</c:v>
                </c:pt>
                <c:pt idx="2">
                  <c:v>0</c:v>
                </c:pt>
                <c:pt idx="3">
                  <c:v>0</c:v>
                </c:pt>
                <c:pt idx="4">
                  <c:v>0</c:v>
                </c:pt>
                <c:pt idx="5">
                  <c:v>0</c:v>
                </c:pt>
                <c:pt idx="6">
                  <c:v>0.34725951443980124</c:v>
                </c:pt>
                <c:pt idx="7">
                  <c:v>0.20355715189696361</c:v>
                </c:pt>
                <c:pt idx="8">
                  <c:v>0.12707972781130358</c:v>
                </c:pt>
                <c:pt idx="9">
                  <c:v>8.3377009416996273E-2</c:v>
                </c:pt>
                <c:pt idx="10">
                  <c:v>5.6947619299908644E-2</c:v>
                </c:pt>
                <c:pt idx="11">
                  <c:v>4.0208820127795267E-2</c:v>
                </c:pt>
                <c:pt idx="12">
                  <c:v>2.9192608598086995E-2</c:v>
                </c:pt>
                <c:pt idx="13">
                  <c:v>2.1703719652487578E-2</c:v>
                </c:pt>
                <c:pt idx="14">
                  <c:v>1.6469532724344947E-2</c:v>
                </c:pt>
                <c:pt idx="15">
                  <c:v>1.2722321993560225E-2</c:v>
                </c:pt>
                <c:pt idx="16">
                  <c:v>9.9827599546217435E-3</c:v>
                </c:pt>
                <c:pt idx="17">
                  <c:v>7.942482988206474E-3</c:v>
                </c:pt>
                <c:pt idx="18">
                  <c:v>6.3978184189038053E-3</c:v>
                </c:pt>
                <c:pt idx="19">
                  <c:v>5.211063088562267E-3</c:v>
                </c:pt>
                <c:pt idx="20">
                  <c:v>4.2871544992568065E-3</c:v>
                </c:pt>
                <c:pt idx="21">
                  <c:v>3.5592262062442903E-3</c:v>
                </c:pt>
                <c:pt idx="22">
                  <c:v>2.9794422338755323E-3</c:v>
                </c:pt>
                <c:pt idx="23">
                  <c:v>2.5130512579872042E-3</c:v>
                </c:pt>
                <c:pt idx="24">
                  <c:v>2.1344514410751047E-3</c:v>
                </c:pt>
                <c:pt idx="25">
                  <c:v>1.8245380373804372E-3</c:v>
                </c:pt>
                <c:pt idx="26">
                  <c:v>1.5688855285346122E-3</c:v>
                </c:pt>
                <c:pt idx="27">
                  <c:v>1.3564824782804736E-3</c:v>
                </c:pt>
                <c:pt idx="28">
                  <c:v>1.1788385297639308E-3</c:v>
                </c:pt>
                <c:pt idx="29">
                  <c:v>1.0293457952715592E-3</c:v>
                </c:pt>
                <c:pt idx="30">
                  <c:v>9.0281660532891272E-4</c:v>
                </c:pt>
                <c:pt idx="31">
                  <c:v>7.9514512459751409E-4</c:v>
                </c:pt>
                <c:pt idx="32">
                  <c:v>7.0305702839393422E-4</c:v>
                </c:pt>
                <c:pt idx="33">
                  <c:v>6.2392249716385897E-4</c:v>
                </c:pt>
                <c:pt idx="34">
                  <c:v>5.5561522310368209E-4</c:v>
                </c:pt>
                <c:pt idx="35">
                  <c:v>4.9640518676290462E-4</c:v>
                </c:pt>
                <c:pt idx="36">
                  <c:v>4.4487645093989418E-4</c:v>
                </c:pt>
                <c:pt idx="37">
                  <c:v>3.9986365118148783E-4</c:v>
                </c:pt>
                <c:pt idx="38">
                  <c:v>3.6040257528502471E-4</c:v>
                </c:pt>
                <c:pt idx="39">
                  <c:v>3.2569144303514169E-4</c:v>
                </c:pt>
                <c:pt idx="40">
                  <c:v>2.9506037282344929E-4</c:v>
                </c:pt>
                <c:pt idx="41">
                  <c:v>2.6794715620355041E-4</c:v>
                </c:pt>
                <c:pt idx="42">
                  <c:v>2.4387792508834608E-4</c:v>
                </c:pt>
                <c:pt idx="43">
                  <c:v>2.2245163789026814E-4</c:v>
                </c:pt>
                <c:pt idx="44">
                  <c:v>2.033275644980857E-4</c:v>
                </c:pt>
                <c:pt idx="45">
                  <c:v>1.8621513961722077E-4</c:v>
                </c:pt>
                <c:pt idx="46">
                  <c:v>1.7086569678836854E-4</c:v>
                </c:pt>
                <c:pt idx="47">
                  <c:v>1.5706570362420026E-4</c:v>
                </c:pt>
                <c:pt idx="48">
                  <c:v>1.4463120134935501E-4</c:v>
                </c:pt>
                <c:pt idx="49">
                  <c:v>1.3340321506719404E-4</c:v>
                </c:pt>
                <c:pt idx="50">
                  <c:v>1.2324395005705859E-4</c:v>
                </c:pt>
                <c:pt idx="51">
                  <c:v>1.1403362733627732E-4</c:v>
                </c:pt>
                <c:pt idx="52">
                  <c:v>1.0566784131030323E-4</c:v>
                </c:pt>
                <c:pt idx="53">
                  <c:v>9.8055345533413265E-5</c:v>
                </c:pt>
                <c:pt idx="54">
                  <c:v>9.1116190879853847E-5</c:v>
                </c:pt>
                <c:pt idx="55">
                  <c:v>8.47801548925296E-5</c:v>
                </c:pt>
                <c:pt idx="56">
                  <c:v>7.8985412579059353E-5</c:v>
                </c:pt>
                <c:pt idx="57">
                  <c:v>7.3677408110245677E-5</c:v>
                </c:pt>
                <c:pt idx="58">
                  <c:v>6.8807894241160498E-5</c:v>
                </c:pt>
                <c:pt idx="59">
                  <c:v>6.433411220447245E-5</c:v>
                </c:pt>
                <c:pt idx="60">
                  <c:v>6.0218089617666632E-5</c:v>
                </c:pt>
                <c:pt idx="61">
                  <c:v>5.6426037833057045E-5</c:v>
                </c:pt>
                <c:pt idx="62">
                  <c:v>5.2927833324158101E-5</c:v>
                </c:pt>
                <c:pt idx="63">
                  <c:v>4.969657028734463E-5</c:v>
                </c:pt>
                <c:pt idx="64">
                  <c:v>4.670817375693919E-5</c:v>
                </c:pt>
                <c:pt idx="65">
                  <c:v>4.3941064274620889E-5</c:v>
                </c:pt>
                <c:pt idx="66">
                  <c:v>4.1375866591737649E-5</c:v>
                </c:pt>
                <c:pt idx="67">
                  <c:v>3.8995156072741186E-5</c:v>
                </c:pt>
                <c:pt idx="68">
                  <c:v>3.6783237455253489E-5</c:v>
                </c:pt>
                <c:pt idx="69">
                  <c:v>3.4725951443980131E-5</c:v>
                </c:pt>
                <c:pt idx="70">
                  <c:v>3.281050530147781E-5</c:v>
                </c:pt>
                <c:pt idx="71">
                  <c:v>3.1025324172681539E-5</c:v>
                </c:pt>
                <c:pt idx="72">
                  <c:v>2.9359920361615453E-5</c:v>
                </c:pt>
                <c:pt idx="73">
                  <c:v>2.7804778183743386E-5</c:v>
                </c:pt>
                <c:pt idx="74">
                  <c:v>2.6351252358951907E-5</c:v>
                </c:pt>
                <c:pt idx="75">
                  <c:v>2.4991478198842989E-5</c:v>
                </c:pt>
                <c:pt idx="76">
                  <c:v>2.3718292086592535E-5</c:v>
                </c:pt>
                <c:pt idx="77">
                  <c:v>2.2525160955314044E-5</c:v>
                </c:pt>
                <c:pt idx="78">
                  <c:v>2.1406119647606457E-5</c:v>
                </c:pt>
                <c:pt idx="79">
                  <c:v>2.0355715189696356E-5</c:v>
                </c:pt>
                <c:pt idx="80">
                  <c:v>1.9368957142402616E-5</c:v>
                </c:pt>
                <c:pt idx="81">
                  <c:v>1.8441273301465581E-5</c:v>
                </c:pt>
                <c:pt idx="82">
                  <c:v>1.7568470114439217E-5</c:v>
                </c:pt>
                <c:pt idx="83">
                  <c:v>1.67466972627219E-5</c:v>
                </c:pt>
                <c:pt idx="84">
                  <c:v>1.5972415927394792E-5</c:v>
                </c:pt>
                <c:pt idx="85">
                  <c:v>1.524237031802163E-5</c:v>
                </c:pt>
                <c:pt idx="86">
                  <c:v>1.4553562095850997E-5</c:v>
                </c:pt>
                <c:pt idx="87">
                  <c:v>1.3903227368141759E-5</c:v>
                </c:pt>
                <c:pt idx="88">
                  <c:v>1.3288815969610698E-5</c:v>
                </c:pt>
                <c:pt idx="89">
                  <c:v>1.2707972781130356E-5</c:v>
                </c:pt>
                <c:pt idx="90">
                  <c:v>1.2158520865508955E-5</c:v>
                </c:pt>
                <c:pt idx="91">
                  <c:v>1.1638446226076298E-5</c:v>
                </c:pt>
                <c:pt idx="92">
                  <c:v>1.1145884016406331E-5</c:v>
                </c:pt>
                <c:pt idx="93">
                  <c:v>1.0679106049273034E-5</c:v>
                </c:pt>
                <c:pt idx="94">
                  <c:v>1.0236509470246086E-5</c:v>
                </c:pt>
                <c:pt idx="95">
                  <c:v>9.8166064765125163E-6</c:v>
                </c:pt>
                <c:pt idx="96">
                  <c:v>9.4180149748416337E-6</c:v>
                </c:pt>
                <c:pt idx="97">
                  <c:v>9.0394500843346883E-6</c:v>
                </c:pt>
                <c:pt idx="98">
                  <c:v>8.6797163999251116E-6</c:v>
                </c:pt>
                <c:pt idx="99">
                  <c:v>8.3377009416996278E-6</c:v>
                </c:pt>
              </c:numCache>
            </c:numRef>
          </c:yVal>
          <c:smooth val="0"/>
        </c:ser>
        <c:dLbls>
          <c:showLegendKey val="0"/>
          <c:showVal val="0"/>
          <c:showCatName val="0"/>
          <c:showSerName val="0"/>
          <c:showPercent val="0"/>
          <c:showBubbleSize val="0"/>
        </c:dLbls>
        <c:axId val="132136960"/>
        <c:axId val="132138880"/>
      </c:scatterChart>
      <c:valAx>
        <c:axId val="132136960"/>
        <c:scaling>
          <c:orientation val="minMax"/>
          <c:max val="2000"/>
        </c:scaling>
        <c:delete val="0"/>
        <c:axPos val="b"/>
        <c:title>
          <c:tx>
            <c:rich>
              <a:bodyPr/>
              <a:lstStyle/>
              <a:p>
                <a:pPr>
                  <a:defRPr sz="2000"/>
                </a:pPr>
                <a:r>
                  <a:rPr lang="en-US" sz="2000"/>
                  <a:t>Number of Tanks</a:t>
                </a:r>
              </a:p>
            </c:rich>
          </c:tx>
          <c:layout>
            <c:manualLayout>
              <c:xMode val="edge"/>
              <c:yMode val="edge"/>
              <c:x val="0.36588522392163253"/>
              <c:y val="0.92934269637497025"/>
            </c:manualLayout>
          </c:layout>
          <c:overlay val="0"/>
        </c:title>
        <c:numFmt formatCode="General" sourceLinked="1"/>
        <c:majorTickMark val="out"/>
        <c:minorTickMark val="none"/>
        <c:tickLblPos val="nextTo"/>
        <c:txPr>
          <a:bodyPr/>
          <a:lstStyle/>
          <a:p>
            <a:pPr>
              <a:defRPr sz="1800"/>
            </a:pPr>
            <a:endParaRPr lang="en-US"/>
          </a:p>
        </c:txPr>
        <c:crossAx val="132138880"/>
        <c:crosses val="autoZero"/>
        <c:crossBetween val="midCat"/>
      </c:valAx>
      <c:valAx>
        <c:axId val="132138880"/>
        <c:scaling>
          <c:orientation val="minMax"/>
        </c:scaling>
        <c:delete val="0"/>
        <c:axPos val="l"/>
        <c:majorGridlines/>
        <c:title>
          <c:tx>
            <c:rich>
              <a:bodyPr rot="-5400000" vert="horz"/>
              <a:lstStyle/>
              <a:p>
                <a:pPr>
                  <a:defRPr sz="2000"/>
                </a:pPr>
                <a:r>
                  <a:rPr lang="en-US" sz="2000"/>
                  <a:t>Probability Distribution</a:t>
                </a:r>
              </a:p>
            </c:rich>
          </c:tx>
          <c:overlay val="0"/>
        </c:title>
        <c:numFmt formatCode="General" sourceLinked="1"/>
        <c:majorTickMark val="out"/>
        <c:minorTickMark val="none"/>
        <c:tickLblPos val="nextTo"/>
        <c:txPr>
          <a:bodyPr/>
          <a:lstStyle/>
          <a:p>
            <a:pPr>
              <a:defRPr sz="1800"/>
            </a:pPr>
            <a:endParaRPr lang="en-US"/>
          </a:p>
        </c:txPr>
        <c:crossAx val="132136960"/>
        <c:crosses val="autoZero"/>
        <c:crossBetween val="midCat"/>
      </c:valAx>
    </c:plotArea>
    <c:legend>
      <c:legendPos val="r"/>
      <c:layout>
        <c:manualLayout>
          <c:xMode val="edge"/>
          <c:yMode val="edge"/>
          <c:x val="0.80922736128008976"/>
          <c:y val="0.35620233862279022"/>
          <c:w val="0.1592535798469929"/>
          <c:h val="0.28613599193603539"/>
        </c:manualLayout>
      </c:layout>
      <c:overlay val="0"/>
      <c:txPr>
        <a:bodyPr/>
        <a:lstStyle/>
        <a:p>
          <a:pPr>
            <a:defRPr sz="18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Probability After Different Numbers of Flips</a:t>
            </a:r>
          </a:p>
        </c:rich>
      </c:tx>
      <c:layout>
        <c:manualLayout>
          <c:xMode val="edge"/>
          <c:yMode val="edge"/>
          <c:x val="0.26081808621996228"/>
          <c:y val="3.3318454338538736E-2"/>
        </c:manualLayout>
      </c:layout>
      <c:overlay val="1"/>
    </c:title>
    <c:autoTitleDeleted val="0"/>
    <c:plotArea>
      <c:layout/>
      <c:barChart>
        <c:barDir val="col"/>
        <c:grouping val="clustered"/>
        <c:varyColors val="0"/>
        <c:ser>
          <c:idx val="1"/>
          <c:order val="0"/>
          <c:tx>
            <c:v>10 Tosses</c:v>
          </c:tx>
          <c:invertIfNegative val="0"/>
          <c:val>
            <c:numRef>
              <c:f>'Example 3 - Heads or Tails'!$S$23:$AC$23</c:f>
              <c:numCache>
                <c:formatCode>0.00</c:formatCode>
                <c:ptCount val="11"/>
                <c:pt idx="0">
                  <c:v>0</c:v>
                </c:pt>
                <c:pt idx="1">
                  <c:v>5.3714253599414563E-8</c:v>
                </c:pt>
                <c:pt idx="2">
                  <c:v>2.1729736567229828E-5</c:v>
                </c:pt>
                <c:pt idx="3">
                  <c:v>6.3957561760822831E-4</c:v>
                </c:pt>
                <c:pt idx="4">
                  <c:v>6.2581641313621886E-3</c:v>
                </c:pt>
                <c:pt idx="5">
                  <c:v>3.237983072881373E-2</c:v>
                </c:pt>
                <c:pt idx="6">
                  <c:v>0.10692660121319611</c:v>
                </c:pt>
                <c:pt idx="7">
                  <c:v>0.24084043111656767</c:v>
                </c:pt>
                <c:pt idx="8">
                  <c:v>0.35602000391749317</c:v>
                </c:pt>
                <c:pt idx="9">
                  <c:v>0.25691360982413791</c:v>
                </c:pt>
                <c:pt idx="10">
                  <c:v>0</c:v>
                </c:pt>
              </c:numCache>
            </c:numRef>
          </c:val>
        </c:ser>
        <c:ser>
          <c:idx val="2"/>
          <c:order val="1"/>
          <c:tx>
            <c:v>30 Tosses</c:v>
          </c:tx>
          <c:invertIfNegative val="0"/>
          <c:val>
            <c:numRef>
              <c:f>'Example 3 - Heads or Tails'!$S$42:$AC$42</c:f>
              <c:numCache>
                <c:formatCode>0.00</c:formatCode>
                <c:ptCount val="11"/>
                <c:pt idx="0">
                  <c:v>0</c:v>
                </c:pt>
                <c:pt idx="1">
                  <c:v>3.2474612183731561E-13</c:v>
                </c:pt>
                <c:pt idx="2">
                  <c:v>1.0486212689814573E-7</c:v>
                </c:pt>
                <c:pt idx="3">
                  <c:v>9.1732741627779759E-5</c:v>
                </c:pt>
                <c:pt idx="4">
                  <c:v>6.1920037312085986E-3</c:v>
                </c:pt>
                <c:pt idx="5">
                  <c:v>8.6739918361221302E-2</c:v>
                </c:pt>
                <c:pt idx="6">
                  <c:v>0.35706213703528944</c:v>
                </c:pt>
                <c:pt idx="7">
                  <c:v>0.438825873981944</c:v>
                </c:pt>
                <c:pt idx="8">
                  <c:v>0.1099559095743497</c:v>
                </c:pt>
                <c:pt idx="9">
                  <c:v>1.1323197119075931E-3</c:v>
                </c:pt>
                <c:pt idx="10">
                  <c:v>0</c:v>
                </c:pt>
              </c:numCache>
            </c:numRef>
          </c:val>
        </c:ser>
        <c:ser>
          <c:idx val="3"/>
          <c:order val="2"/>
          <c:tx>
            <c:v>50 Tosses</c:v>
          </c:tx>
          <c:invertIfNegative val="0"/>
          <c:val>
            <c:numRef>
              <c:f>'Example 3 - Heads or Tails'!$S$62:$AC$62</c:f>
              <c:numCache>
                <c:formatCode>0.00</c:formatCode>
                <c:ptCount val="11"/>
                <c:pt idx="0">
                  <c:v>0</c:v>
                </c:pt>
                <c:pt idx="1">
                  <c:v>2.9224397414568355E-17</c:v>
                </c:pt>
                <c:pt idx="2">
                  <c:v>2.9757400222368568E-9</c:v>
                </c:pt>
                <c:pt idx="3">
                  <c:v>3.9490607815381627E-5</c:v>
                </c:pt>
                <c:pt idx="4">
                  <c:v>1.0132581924772309E-2</c:v>
                </c:pt>
                <c:pt idx="5">
                  <c:v>0.213498876077588</c:v>
                </c:pt>
                <c:pt idx="6">
                  <c:v>0.58429573249597622</c:v>
                </c:pt>
                <c:pt idx="7">
                  <c:v>0.18891292444937799</c:v>
                </c:pt>
                <c:pt idx="8">
                  <c:v>3.1202895695570162E-3</c:v>
                </c:pt>
                <c:pt idx="9">
                  <c:v>1.0189917303374096E-7</c:v>
                </c:pt>
                <c:pt idx="10">
                  <c:v>0</c:v>
                </c:pt>
              </c:numCache>
            </c:numRef>
          </c:val>
        </c:ser>
        <c:ser>
          <c:idx val="4"/>
          <c:order val="3"/>
          <c:tx>
            <c:v>70 Tosses</c:v>
          </c:tx>
          <c:invertIfNegative val="0"/>
          <c:val>
            <c:numRef>
              <c:f>'Example 3 - Heads or Tails'!$S$82:$AC$82</c:f>
              <c:numCache>
                <c:formatCode>0.00</c:formatCode>
                <c:ptCount val="11"/>
                <c:pt idx="0">
                  <c:v>0</c:v>
                </c:pt>
                <c:pt idx="1">
                  <c:v>1.3522987944021347E-22</c:v>
                </c:pt>
                <c:pt idx="2">
                  <c:v>9.7696573516669078E-12</c:v>
                </c:pt>
                <c:pt idx="3">
                  <c:v>3.3717432056165428E-6</c:v>
                </c:pt>
                <c:pt idx="4">
                  <c:v>5.1154729520454505E-3</c:v>
                </c:pt>
                <c:pt idx="5">
                  <c:v>0.24318690783556521</c:v>
                </c:pt>
                <c:pt idx="6">
                  <c:v>0.66371388210644167</c:v>
                </c:pt>
                <c:pt idx="7">
                  <c:v>8.7816457663144595E-2</c:v>
                </c:pt>
                <c:pt idx="8">
                  <c:v>1.6390765163490221E-4</c:v>
                </c:pt>
                <c:pt idx="9">
                  <c:v>3.8192912168680622E-11</c:v>
                </c:pt>
                <c:pt idx="10">
                  <c:v>0</c:v>
                </c:pt>
              </c:numCache>
            </c:numRef>
          </c:val>
        </c:ser>
        <c:ser>
          <c:idx val="5"/>
          <c:order val="4"/>
          <c:tx>
            <c:v>90 Tosses</c:v>
          </c:tx>
          <c:invertIfNegative val="0"/>
          <c:val>
            <c:numRef>
              <c:f>'Example 3 - Heads or Tails'!$S$102:$AC$102</c:f>
              <c:numCache>
                <c:formatCode>0.00</c:formatCode>
                <c:ptCount val="11"/>
                <c:pt idx="0">
                  <c:v>0</c:v>
                </c:pt>
                <c:pt idx="1">
                  <c:v>1.7973025652700598E-32</c:v>
                </c:pt>
                <c:pt idx="2">
                  <c:v>2.3611043870559366E-17</c:v>
                </c:pt>
                <c:pt idx="3">
                  <c:v>1.830203990877963E-9</c:v>
                </c:pt>
                <c:pt idx="4">
                  <c:v>9.6134196471707974E-5</c:v>
                </c:pt>
                <c:pt idx="5">
                  <c:v>5.2200692384737048E-2</c:v>
                </c:pt>
                <c:pt idx="6">
                  <c:v>0.7192594885687783</c:v>
                </c:pt>
                <c:pt idx="7">
                  <c:v>0.22802831312563565</c:v>
                </c:pt>
                <c:pt idx="8">
                  <c:v>4.1536987647374402E-4</c:v>
                </c:pt>
                <c:pt idx="9">
                  <c:v>1.7699312686978957E-11</c:v>
                </c:pt>
                <c:pt idx="10">
                  <c:v>0</c:v>
                </c:pt>
              </c:numCache>
            </c:numRef>
          </c:val>
        </c:ser>
        <c:ser>
          <c:idx val="0"/>
          <c:order val="5"/>
          <c:tx>
            <c:v>100 Tosses</c:v>
          </c:tx>
          <c:invertIfNegative val="0"/>
          <c:cat>
            <c:numRef>
              <c:f>'Example 3 - Heads or Tails'!$F$11:$P$11</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'Example 3 - Heads or Tails'!$S$112:$AC$112</c:f>
              <c:numCache>
                <c:formatCode>0.00</c:formatCode>
                <c:ptCount val="11"/>
                <c:pt idx="0">
                  <c:v>0</c:v>
                </c:pt>
                <c:pt idx="1">
                  <c:v>7.0924549443978663E-37</c:v>
                </c:pt>
                <c:pt idx="2">
                  <c:v>8.3761217597324633E-20</c:v>
                </c:pt>
                <c:pt idx="3">
                  <c:v>7.4317358376097927E-11</c:v>
                </c:pt>
                <c:pt idx="4">
                  <c:v>1.8416175889603969E-5</c:v>
                </c:pt>
                <c:pt idx="5">
                  <c:v>2.7594604246156094E-2</c:v>
                </c:pt>
                <c:pt idx="6">
                  <c:v>0.69754493508161131</c:v>
                </c:pt>
                <c:pt idx="7">
                  <c:v>0.27446481742908369</c:v>
                </c:pt>
                <c:pt idx="8">
                  <c:v>3.7722698835940602E-4</c:v>
                </c:pt>
                <c:pt idx="9">
                  <c:v>4.5824932191404658E-12</c:v>
                </c:pt>
                <c:pt idx="10">
                  <c:v>0</c:v>
                </c:pt>
              </c:numCache>
            </c:numRef>
          </c:val>
        </c:ser>
        <c:dLbls>
          <c:showLegendKey val="0"/>
          <c:showVal val="0"/>
          <c:showCatName val="0"/>
          <c:showSerName val="0"/>
          <c:showPercent val="0"/>
          <c:showBubbleSize val="0"/>
        </c:dLbls>
        <c:gapWidth val="150"/>
        <c:axId val="120865536"/>
        <c:axId val="120867456"/>
      </c:barChart>
      <c:catAx>
        <c:axId val="120865536"/>
        <c:scaling>
          <c:orientation val="minMax"/>
        </c:scaling>
        <c:delete val="0"/>
        <c:axPos val="b"/>
        <c:title>
          <c:tx>
            <c:rich>
              <a:bodyPr/>
              <a:lstStyle/>
              <a:p>
                <a:pPr>
                  <a:defRPr sz="2000"/>
                </a:pPr>
                <a:r>
                  <a:rPr lang="en-US" sz="2000"/>
                  <a:t>Possible Coin Weightings</a:t>
                </a:r>
              </a:p>
            </c:rich>
          </c:tx>
          <c:overlay val="0"/>
        </c:title>
        <c:numFmt formatCode="General" sourceLinked="1"/>
        <c:majorTickMark val="out"/>
        <c:minorTickMark val="none"/>
        <c:tickLblPos val="nextTo"/>
        <c:txPr>
          <a:bodyPr/>
          <a:lstStyle/>
          <a:p>
            <a:pPr>
              <a:defRPr sz="1600"/>
            </a:pPr>
            <a:endParaRPr lang="en-US"/>
          </a:p>
        </c:txPr>
        <c:crossAx val="120867456"/>
        <c:crosses val="autoZero"/>
        <c:auto val="1"/>
        <c:lblAlgn val="ctr"/>
        <c:lblOffset val="100"/>
        <c:noMultiLvlLbl val="0"/>
      </c:catAx>
      <c:valAx>
        <c:axId val="120867456"/>
        <c:scaling>
          <c:orientation val="minMax"/>
        </c:scaling>
        <c:delete val="0"/>
        <c:axPos val="l"/>
        <c:majorGridlines/>
        <c:title>
          <c:tx>
            <c:rich>
              <a:bodyPr rot="-5400000" vert="horz"/>
              <a:lstStyle/>
              <a:p>
                <a:pPr>
                  <a:defRPr sz="2000"/>
                </a:pPr>
                <a:r>
                  <a:rPr lang="en-US" sz="2000"/>
                  <a:t>Probability</a:t>
                </a:r>
              </a:p>
            </c:rich>
          </c:tx>
          <c:overlay val="0"/>
        </c:title>
        <c:numFmt formatCode="0.00" sourceLinked="1"/>
        <c:majorTickMark val="out"/>
        <c:minorTickMark val="none"/>
        <c:tickLblPos val="nextTo"/>
        <c:txPr>
          <a:bodyPr/>
          <a:lstStyle/>
          <a:p>
            <a:pPr>
              <a:defRPr sz="1600"/>
            </a:pPr>
            <a:endParaRPr lang="en-US"/>
          </a:p>
        </c:txPr>
        <c:crossAx val="120865536"/>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Probability After Different Numbers of Flips</a:t>
            </a:r>
          </a:p>
        </c:rich>
      </c:tx>
      <c:layout>
        <c:manualLayout>
          <c:xMode val="edge"/>
          <c:yMode val="edge"/>
          <c:x val="0.26081808621996228"/>
          <c:y val="3.3318454338538736E-2"/>
        </c:manualLayout>
      </c:layout>
      <c:overlay val="1"/>
    </c:title>
    <c:autoTitleDeleted val="0"/>
    <c:plotArea>
      <c:layout/>
      <c:barChart>
        <c:barDir val="col"/>
        <c:grouping val="clustered"/>
        <c:varyColors val="0"/>
        <c:ser>
          <c:idx val="1"/>
          <c:order val="0"/>
          <c:tx>
            <c:v>10 Tosses</c:v>
          </c:tx>
          <c:invertIfNegative val="0"/>
          <c:cat>
            <c:numRef>
              <c:f>'Example 3 - Heads or Tails'!$S$11:$AC$11</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'Example 3 - Heads or Tails'!$S$23:$AC$23</c:f>
              <c:numCache>
                <c:formatCode>0.00</c:formatCode>
                <c:ptCount val="11"/>
                <c:pt idx="0">
                  <c:v>0</c:v>
                </c:pt>
                <c:pt idx="1">
                  <c:v>5.3714253599414563E-8</c:v>
                </c:pt>
                <c:pt idx="2">
                  <c:v>2.1729736567229828E-5</c:v>
                </c:pt>
                <c:pt idx="3">
                  <c:v>6.3957561760822831E-4</c:v>
                </c:pt>
                <c:pt idx="4">
                  <c:v>6.2581641313621886E-3</c:v>
                </c:pt>
                <c:pt idx="5">
                  <c:v>3.237983072881373E-2</c:v>
                </c:pt>
                <c:pt idx="6">
                  <c:v>0.10692660121319611</c:v>
                </c:pt>
                <c:pt idx="7">
                  <c:v>0.24084043111656767</c:v>
                </c:pt>
                <c:pt idx="8">
                  <c:v>0.35602000391749317</c:v>
                </c:pt>
                <c:pt idx="9">
                  <c:v>0.25691360982413791</c:v>
                </c:pt>
                <c:pt idx="10">
                  <c:v>0</c:v>
                </c:pt>
              </c:numCache>
            </c:numRef>
          </c:val>
        </c:ser>
        <c:dLbls>
          <c:showLegendKey val="0"/>
          <c:showVal val="0"/>
          <c:showCatName val="0"/>
          <c:showSerName val="0"/>
          <c:showPercent val="0"/>
          <c:showBubbleSize val="0"/>
        </c:dLbls>
        <c:gapWidth val="150"/>
        <c:axId val="120892800"/>
        <c:axId val="120903168"/>
      </c:barChart>
      <c:catAx>
        <c:axId val="120892800"/>
        <c:scaling>
          <c:orientation val="minMax"/>
        </c:scaling>
        <c:delete val="0"/>
        <c:axPos val="b"/>
        <c:title>
          <c:tx>
            <c:rich>
              <a:bodyPr/>
              <a:lstStyle/>
              <a:p>
                <a:pPr>
                  <a:defRPr sz="2000"/>
                </a:pPr>
                <a:r>
                  <a:rPr lang="en-US" sz="2000"/>
                  <a:t>Possible Coin Weightings</a:t>
                </a:r>
              </a:p>
            </c:rich>
          </c:tx>
          <c:overlay val="0"/>
        </c:title>
        <c:numFmt formatCode="General" sourceLinked="1"/>
        <c:majorTickMark val="out"/>
        <c:minorTickMark val="none"/>
        <c:tickLblPos val="nextTo"/>
        <c:txPr>
          <a:bodyPr/>
          <a:lstStyle/>
          <a:p>
            <a:pPr>
              <a:defRPr sz="1600"/>
            </a:pPr>
            <a:endParaRPr lang="en-US"/>
          </a:p>
        </c:txPr>
        <c:crossAx val="120903168"/>
        <c:crosses val="autoZero"/>
        <c:auto val="1"/>
        <c:lblAlgn val="ctr"/>
        <c:lblOffset val="100"/>
        <c:noMultiLvlLbl val="0"/>
      </c:catAx>
      <c:valAx>
        <c:axId val="120903168"/>
        <c:scaling>
          <c:orientation val="minMax"/>
        </c:scaling>
        <c:delete val="0"/>
        <c:axPos val="l"/>
        <c:majorGridlines/>
        <c:title>
          <c:tx>
            <c:rich>
              <a:bodyPr rot="-5400000" vert="horz"/>
              <a:lstStyle/>
              <a:p>
                <a:pPr>
                  <a:defRPr sz="2000"/>
                </a:pPr>
                <a:r>
                  <a:rPr lang="en-US" sz="2000"/>
                  <a:t>Probability</a:t>
                </a:r>
              </a:p>
            </c:rich>
          </c:tx>
          <c:overlay val="0"/>
        </c:title>
        <c:numFmt formatCode="0.00" sourceLinked="1"/>
        <c:majorTickMark val="out"/>
        <c:minorTickMark val="none"/>
        <c:tickLblPos val="nextTo"/>
        <c:txPr>
          <a:bodyPr/>
          <a:lstStyle/>
          <a:p>
            <a:pPr>
              <a:defRPr sz="1600"/>
            </a:pPr>
            <a:endParaRPr lang="en-US"/>
          </a:p>
        </c:txPr>
        <c:crossAx val="120892800"/>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Probability After Different Numbers of Flips</a:t>
            </a:r>
          </a:p>
        </c:rich>
      </c:tx>
      <c:layout>
        <c:manualLayout>
          <c:xMode val="edge"/>
          <c:yMode val="edge"/>
          <c:x val="0.26081808621996228"/>
          <c:y val="3.3318454338538736E-2"/>
        </c:manualLayout>
      </c:layout>
      <c:overlay val="1"/>
    </c:title>
    <c:autoTitleDeleted val="0"/>
    <c:plotArea>
      <c:layout/>
      <c:barChart>
        <c:barDir val="col"/>
        <c:grouping val="clustered"/>
        <c:varyColors val="0"/>
        <c:ser>
          <c:idx val="1"/>
          <c:order val="0"/>
          <c:tx>
            <c:v>10 Tosses</c:v>
          </c:tx>
          <c:invertIfNegative val="0"/>
          <c:cat>
            <c:numRef>
              <c:f>'Example 3 - Heads or Tails'!$S$11:$AC$11</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'Example 3 - Heads or Tails'!$S$23:$AC$23</c:f>
              <c:numCache>
                <c:formatCode>0.00</c:formatCode>
                <c:ptCount val="11"/>
                <c:pt idx="0">
                  <c:v>0</c:v>
                </c:pt>
                <c:pt idx="1">
                  <c:v>5.3714253599414563E-8</c:v>
                </c:pt>
                <c:pt idx="2">
                  <c:v>2.1729736567229828E-5</c:v>
                </c:pt>
                <c:pt idx="3">
                  <c:v>6.3957561760822831E-4</c:v>
                </c:pt>
                <c:pt idx="4">
                  <c:v>6.2581641313621886E-3</c:v>
                </c:pt>
                <c:pt idx="5">
                  <c:v>3.237983072881373E-2</c:v>
                </c:pt>
                <c:pt idx="6">
                  <c:v>0.10692660121319611</c:v>
                </c:pt>
                <c:pt idx="7">
                  <c:v>0.24084043111656767</c:v>
                </c:pt>
                <c:pt idx="8">
                  <c:v>0.35602000391749317</c:v>
                </c:pt>
                <c:pt idx="9">
                  <c:v>0.25691360982413791</c:v>
                </c:pt>
                <c:pt idx="10">
                  <c:v>0</c:v>
                </c:pt>
              </c:numCache>
            </c:numRef>
          </c:val>
        </c:ser>
        <c:ser>
          <c:idx val="2"/>
          <c:order val="1"/>
          <c:tx>
            <c:v>30 Tosses</c:v>
          </c:tx>
          <c:invertIfNegative val="0"/>
          <c:cat>
            <c:numRef>
              <c:f>'Example 3 - Heads or Tails'!$S$11:$AC$11</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'Example 3 - Heads or Tails'!$S$42:$AC$42</c:f>
              <c:numCache>
                <c:formatCode>0.00</c:formatCode>
                <c:ptCount val="11"/>
                <c:pt idx="0">
                  <c:v>0</c:v>
                </c:pt>
                <c:pt idx="1">
                  <c:v>3.2474612183731561E-13</c:v>
                </c:pt>
                <c:pt idx="2">
                  <c:v>1.0486212689814573E-7</c:v>
                </c:pt>
                <c:pt idx="3">
                  <c:v>9.1732741627779759E-5</c:v>
                </c:pt>
                <c:pt idx="4">
                  <c:v>6.1920037312085986E-3</c:v>
                </c:pt>
                <c:pt idx="5">
                  <c:v>8.6739918361221302E-2</c:v>
                </c:pt>
                <c:pt idx="6">
                  <c:v>0.35706213703528944</c:v>
                </c:pt>
                <c:pt idx="7">
                  <c:v>0.438825873981944</c:v>
                </c:pt>
                <c:pt idx="8">
                  <c:v>0.1099559095743497</c:v>
                </c:pt>
                <c:pt idx="9">
                  <c:v>1.1323197119075931E-3</c:v>
                </c:pt>
                <c:pt idx="10">
                  <c:v>0</c:v>
                </c:pt>
              </c:numCache>
            </c:numRef>
          </c:val>
        </c:ser>
        <c:dLbls>
          <c:showLegendKey val="0"/>
          <c:showVal val="0"/>
          <c:showCatName val="0"/>
          <c:showSerName val="0"/>
          <c:showPercent val="0"/>
          <c:showBubbleSize val="0"/>
        </c:dLbls>
        <c:gapWidth val="150"/>
        <c:axId val="124150144"/>
        <c:axId val="124152064"/>
      </c:barChart>
      <c:catAx>
        <c:axId val="124150144"/>
        <c:scaling>
          <c:orientation val="minMax"/>
        </c:scaling>
        <c:delete val="0"/>
        <c:axPos val="b"/>
        <c:title>
          <c:tx>
            <c:rich>
              <a:bodyPr/>
              <a:lstStyle/>
              <a:p>
                <a:pPr>
                  <a:defRPr sz="2000"/>
                </a:pPr>
                <a:r>
                  <a:rPr lang="en-US" sz="2000"/>
                  <a:t>Possible Coin Weightings</a:t>
                </a:r>
              </a:p>
            </c:rich>
          </c:tx>
          <c:overlay val="0"/>
        </c:title>
        <c:numFmt formatCode="General" sourceLinked="1"/>
        <c:majorTickMark val="out"/>
        <c:minorTickMark val="none"/>
        <c:tickLblPos val="nextTo"/>
        <c:txPr>
          <a:bodyPr/>
          <a:lstStyle/>
          <a:p>
            <a:pPr>
              <a:defRPr sz="1600"/>
            </a:pPr>
            <a:endParaRPr lang="en-US"/>
          </a:p>
        </c:txPr>
        <c:crossAx val="124152064"/>
        <c:crosses val="autoZero"/>
        <c:auto val="1"/>
        <c:lblAlgn val="ctr"/>
        <c:lblOffset val="100"/>
        <c:noMultiLvlLbl val="0"/>
      </c:catAx>
      <c:valAx>
        <c:axId val="124152064"/>
        <c:scaling>
          <c:orientation val="minMax"/>
        </c:scaling>
        <c:delete val="0"/>
        <c:axPos val="l"/>
        <c:majorGridlines/>
        <c:title>
          <c:tx>
            <c:rich>
              <a:bodyPr rot="-5400000" vert="horz"/>
              <a:lstStyle/>
              <a:p>
                <a:pPr>
                  <a:defRPr sz="2000"/>
                </a:pPr>
                <a:r>
                  <a:rPr lang="en-US" sz="2000"/>
                  <a:t>Probability</a:t>
                </a:r>
              </a:p>
            </c:rich>
          </c:tx>
          <c:overlay val="0"/>
        </c:title>
        <c:numFmt formatCode="0.00" sourceLinked="1"/>
        <c:majorTickMark val="out"/>
        <c:minorTickMark val="none"/>
        <c:tickLblPos val="nextTo"/>
        <c:txPr>
          <a:bodyPr/>
          <a:lstStyle/>
          <a:p>
            <a:pPr>
              <a:defRPr sz="1600"/>
            </a:pPr>
            <a:endParaRPr lang="en-US"/>
          </a:p>
        </c:txPr>
        <c:crossAx val="124150144"/>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Probability After Different Numbers of Flips</a:t>
            </a:r>
          </a:p>
        </c:rich>
      </c:tx>
      <c:layout>
        <c:manualLayout>
          <c:xMode val="edge"/>
          <c:yMode val="edge"/>
          <c:x val="0.26081808621996228"/>
          <c:y val="3.3318454338538736E-2"/>
        </c:manualLayout>
      </c:layout>
      <c:overlay val="1"/>
    </c:title>
    <c:autoTitleDeleted val="0"/>
    <c:plotArea>
      <c:layout/>
      <c:barChart>
        <c:barDir val="col"/>
        <c:grouping val="clustered"/>
        <c:varyColors val="0"/>
        <c:ser>
          <c:idx val="2"/>
          <c:order val="0"/>
          <c:tx>
            <c:v>30 Tosses</c:v>
          </c:tx>
          <c:invertIfNegative val="0"/>
          <c:cat>
            <c:numRef>
              <c:f>'Example 3 - Heads or Tails'!$S$11:$AC$11</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'Example 3 - Heads or Tails'!$S$42:$AC$42</c:f>
              <c:numCache>
                <c:formatCode>0.00</c:formatCode>
                <c:ptCount val="11"/>
                <c:pt idx="0">
                  <c:v>0</c:v>
                </c:pt>
                <c:pt idx="1">
                  <c:v>3.2474612183731561E-13</c:v>
                </c:pt>
                <c:pt idx="2">
                  <c:v>1.0486212689814573E-7</c:v>
                </c:pt>
                <c:pt idx="3">
                  <c:v>9.1732741627779759E-5</c:v>
                </c:pt>
                <c:pt idx="4">
                  <c:v>6.1920037312085986E-3</c:v>
                </c:pt>
                <c:pt idx="5">
                  <c:v>8.6739918361221302E-2</c:v>
                </c:pt>
                <c:pt idx="6">
                  <c:v>0.35706213703528944</c:v>
                </c:pt>
                <c:pt idx="7">
                  <c:v>0.438825873981944</c:v>
                </c:pt>
                <c:pt idx="8">
                  <c:v>0.1099559095743497</c:v>
                </c:pt>
                <c:pt idx="9">
                  <c:v>1.1323197119075931E-3</c:v>
                </c:pt>
                <c:pt idx="10">
                  <c:v>0</c:v>
                </c:pt>
              </c:numCache>
            </c:numRef>
          </c:val>
        </c:ser>
        <c:ser>
          <c:idx val="3"/>
          <c:order val="1"/>
          <c:tx>
            <c:v>50 Tosses</c:v>
          </c:tx>
          <c:invertIfNegative val="0"/>
          <c:cat>
            <c:numRef>
              <c:f>'Example 3 - Heads or Tails'!$S$11:$AC$11</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'Example 3 - Heads or Tails'!$S$62:$AC$62</c:f>
              <c:numCache>
                <c:formatCode>0.00</c:formatCode>
                <c:ptCount val="11"/>
                <c:pt idx="0">
                  <c:v>0</c:v>
                </c:pt>
                <c:pt idx="1">
                  <c:v>2.9224397414568355E-17</c:v>
                </c:pt>
                <c:pt idx="2">
                  <c:v>2.9757400222368568E-9</c:v>
                </c:pt>
                <c:pt idx="3">
                  <c:v>3.9490607815381627E-5</c:v>
                </c:pt>
                <c:pt idx="4">
                  <c:v>1.0132581924772309E-2</c:v>
                </c:pt>
                <c:pt idx="5">
                  <c:v>0.213498876077588</c:v>
                </c:pt>
                <c:pt idx="6">
                  <c:v>0.58429573249597622</c:v>
                </c:pt>
                <c:pt idx="7">
                  <c:v>0.18891292444937799</c:v>
                </c:pt>
                <c:pt idx="8">
                  <c:v>3.1202895695570162E-3</c:v>
                </c:pt>
                <c:pt idx="9">
                  <c:v>1.0189917303374096E-7</c:v>
                </c:pt>
                <c:pt idx="10">
                  <c:v>0</c:v>
                </c:pt>
              </c:numCache>
            </c:numRef>
          </c:val>
        </c:ser>
        <c:dLbls>
          <c:showLegendKey val="0"/>
          <c:showVal val="0"/>
          <c:showCatName val="0"/>
          <c:showSerName val="0"/>
          <c:showPercent val="0"/>
          <c:showBubbleSize val="0"/>
        </c:dLbls>
        <c:gapWidth val="150"/>
        <c:axId val="126431232"/>
        <c:axId val="126433152"/>
      </c:barChart>
      <c:catAx>
        <c:axId val="126431232"/>
        <c:scaling>
          <c:orientation val="minMax"/>
        </c:scaling>
        <c:delete val="0"/>
        <c:axPos val="b"/>
        <c:title>
          <c:tx>
            <c:rich>
              <a:bodyPr/>
              <a:lstStyle/>
              <a:p>
                <a:pPr>
                  <a:defRPr sz="2000"/>
                </a:pPr>
                <a:r>
                  <a:rPr lang="en-US" sz="2000"/>
                  <a:t>Possible Coin Weightings</a:t>
                </a:r>
              </a:p>
            </c:rich>
          </c:tx>
          <c:overlay val="0"/>
        </c:title>
        <c:numFmt formatCode="General" sourceLinked="1"/>
        <c:majorTickMark val="out"/>
        <c:minorTickMark val="none"/>
        <c:tickLblPos val="nextTo"/>
        <c:txPr>
          <a:bodyPr/>
          <a:lstStyle/>
          <a:p>
            <a:pPr>
              <a:defRPr sz="1600"/>
            </a:pPr>
            <a:endParaRPr lang="en-US"/>
          </a:p>
        </c:txPr>
        <c:crossAx val="126433152"/>
        <c:crosses val="autoZero"/>
        <c:auto val="1"/>
        <c:lblAlgn val="ctr"/>
        <c:lblOffset val="100"/>
        <c:noMultiLvlLbl val="0"/>
      </c:catAx>
      <c:valAx>
        <c:axId val="126433152"/>
        <c:scaling>
          <c:orientation val="minMax"/>
        </c:scaling>
        <c:delete val="0"/>
        <c:axPos val="l"/>
        <c:majorGridlines/>
        <c:title>
          <c:tx>
            <c:rich>
              <a:bodyPr rot="-5400000" vert="horz"/>
              <a:lstStyle/>
              <a:p>
                <a:pPr>
                  <a:defRPr sz="2000"/>
                </a:pPr>
                <a:r>
                  <a:rPr lang="en-US" sz="2000"/>
                  <a:t>Probability</a:t>
                </a:r>
              </a:p>
            </c:rich>
          </c:tx>
          <c:overlay val="0"/>
        </c:title>
        <c:numFmt formatCode="0.00" sourceLinked="1"/>
        <c:majorTickMark val="out"/>
        <c:minorTickMark val="none"/>
        <c:tickLblPos val="nextTo"/>
        <c:txPr>
          <a:bodyPr/>
          <a:lstStyle/>
          <a:p>
            <a:pPr>
              <a:defRPr sz="1600"/>
            </a:pPr>
            <a:endParaRPr lang="en-US"/>
          </a:p>
        </c:txPr>
        <c:crossAx val="126431232"/>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Probability After Different Numbers of Flips</a:t>
            </a:r>
          </a:p>
        </c:rich>
      </c:tx>
      <c:layout>
        <c:manualLayout>
          <c:xMode val="edge"/>
          <c:yMode val="edge"/>
          <c:x val="0.26081808621996228"/>
          <c:y val="3.3318454338538736E-2"/>
        </c:manualLayout>
      </c:layout>
      <c:overlay val="1"/>
    </c:title>
    <c:autoTitleDeleted val="0"/>
    <c:plotArea>
      <c:layout/>
      <c:barChart>
        <c:barDir val="col"/>
        <c:grouping val="clustered"/>
        <c:varyColors val="0"/>
        <c:ser>
          <c:idx val="3"/>
          <c:order val="0"/>
          <c:tx>
            <c:v>50 Tosses</c:v>
          </c:tx>
          <c:invertIfNegative val="0"/>
          <c:cat>
            <c:numRef>
              <c:f>'Example 3 - Heads or Tails'!$S$11:$AC$11</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'Example 3 - Heads or Tails'!$S$62:$AC$62</c:f>
              <c:numCache>
                <c:formatCode>0.00</c:formatCode>
                <c:ptCount val="11"/>
                <c:pt idx="0">
                  <c:v>0</c:v>
                </c:pt>
                <c:pt idx="1">
                  <c:v>2.9224397414568355E-17</c:v>
                </c:pt>
                <c:pt idx="2">
                  <c:v>2.9757400222368568E-9</c:v>
                </c:pt>
                <c:pt idx="3">
                  <c:v>3.9490607815381627E-5</c:v>
                </c:pt>
                <c:pt idx="4">
                  <c:v>1.0132581924772309E-2</c:v>
                </c:pt>
                <c:pt idx="5">
                  <c:v>0.213498876077588</c:v>
                </c:pt>
                <c:pt idx="6">
                  <c:v>0.58429573249597622</c:v>
                </c:pt>
                <c:pt idx="7">
                  <c:v>0.18891292444937799</c:v>
                </c:pt>
                <c:pt idx="8">
                  <c:v>3.1202895695570162E-3</c:v>
                </c:pt>
                <c:pt idx="9">
                  <c:v>1.0189917303374096E-7</c:v>
                </c:pt>
                <c:pt idx="10">
                  <c:v>0</c:v>
                </c:pt>
              </c:numCache>
            </c:numRef>
          </c:val>
        </c:ser>
        <c:ser>
          <c:idx val="4"/>
          <c:order val="1"/>
          <c:tx>
            <c:v>70 Tosses</c:v>
          </c:tx>
          <c:invertIfNegative val="0"/>
          <c:cat>
            <c:numRef>
              <c:f>'Example 3 - Heads or Tails'!$S$11:$AC$11</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'Example 3 - Heads or Tails'!$S$82:$AC$82</c:f>
              <c:numCache>
                <c:formatCode>0.00</c:formatCode>
                <c:ptCount val="11"/>
                <c:pt idx="0">
                  <c:v>0</c:v>
                </c:pt>
                <c:pt idx="1">
                  <c:v>1.3522987944021347E-22</c:v>
                </c:pt>
                <c:pt idx="2">
                  <c:v>9.7696573516669078E-12</c:v>
                </c:pt>
                <c:pt idx="3">
                  <c:v>3.3717432056165428E-6</c:v>
                </c:pt>
                <c:pt idx="4">
                  <c:v>5.1154729520454505E-3</c:v>
                </c:pt>
                <c:pt idx="5">
                  <c:v>0.24318690783556521</c:v>
                </c:pt>
                <c:pt idx="6">
                  <c:v>0.66371388210644167</c:v>
                </c:pt>
                <c:pt idx="7">
                  <c:v>8.7816457663144595E-2</c:v>
                </c:pt>
                <c:pt idx="8">
                  <c:v>1.6390765163490221E-4</c:v>
                </c:pt>
                <c:pt idx="9">
                  <c:v>3.8192912168680622E-11</c:v>
                </c:pt>
                <c:pt idx="10">
                  <c:v>0</c:v>
                </c:pt>
              </c:numCache>
            </c:numRef>
          </c:val>
        </c:ser>
        <c:dLbls>
          <c:showLegendKey val="0"/>
          <c:showVal val="0"/>
          <c:showCatName val="0"/>
          <c:showSerName val="0"/>
          <c:showPercent val="0"/>
          <c:showBubbleSize val="0"/>
        </c:dLbls>
        <c:gapWidth val="150"/>
        <c:axId val="126453248"/>
        <c:axId val="126455168"/>
      </c:barChart>
      <c:catAx>
        <c:axId val="126453248"/>
        <c:scaling>
          <c:orientation val="minMax"/>
        </c:scaling>
        <c:delete val="0"/>
        <c:axPos val="b"/>
        <c:title>
          <c:tx>
            <c:rich>
              <a:bodyPr/>
              <a:lstStyle/>
              <a:p>
                <a:pPr>
                  <a:defRPr sz="2000"/>
                </a:pPr>
                <a:r>
                  <a:rPr lang="en-US" sz="2000"/>
                  <a:t>Possible Coin Weightings</a:t>
                </a:r>
              </a:p>
            </c:rich>
          </c:tx>
          <c:overlay val="0"/>
        </c:title>
        <c:numFmt formatCode="General" sourceLinked="1"/>
        <c:majorTickMark val="out"/>
        <c:minorTickMark val="none"/>
        <c:tickLblPos val="nextTo"/>
        <c:txPr>
          <a:bodyPr/>
          <a:lstStyle/>
          <a:p>
            <a:pPr>
              <a:defRPr sz="1600"/>
            </a:pPr>
            <a:endParaRPr lang="en-US"/>
          </a:p>
        </c:txPr>
        <c:crossAx val="126455168"/>
        <c:crosses val="autoZero"/>
        <c:auto val="1"/>
        <c:lblAlgn val="ctr"/>
        <c:lblOffset val="100"/>
        <c:noMultiLvlLbl val="0"/>
      </c:catAx>
      <c:valAx>
        <c:axId val="126455168"/>
        <c:scaling>
          <c:orientation val="minMax"/>
        </c:scaling>
        <c:delete val="0"/>
        <c:axPos val="l"/>
        <c:majorGridlines/>
        <c:title>
          <c:tx>
            <c:rich>
              <a:bodyPr rot="-5400000" vert="horz"/>
              <a:lstStyle/>
              <a:p>
                <a:pPr>
                  <a:defRPr sz="2000"/>
                </a:pPr>
                <a:r>
                  <a:rPr lang="en-US" sz="2000"/>
                  <a:t>Probability</a:t>
                </a:r>
              </a:p>
            </c:rich>
          </c:tx>
          <c:overlay val="0"/>
        </c:title>
        <c:numFmt formatCode="0.00" sourceLinked="1"/>
        <c:majorTickMark val="out"/>
        <c:minorTickMark val="none"/>
        <c:tickLblPos val="nextTo"/>
        <c:txPr>
          <a:bodyPr/>
          <a:lstStyle/>
          <a:p>
            <a:pPr>
              <a:defRPr sz="1600"/>
            </a:pPr>
            <a:endParaRPr lang="en-US"/>
          </a:p>
        </c:txPr>
        <c:crossAx val="126453248"/>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Probability After Different Numbers of Flips</a:t>
            </a:r>
          </a:p>
        </c:rich>
      </c:tx>
      <c:layout>
        <c:manualLayout>
          <c:xMode val="edge"/>
          <c:yMode val="edge"/>
          <c:x val="0.26081808621996228"/>
          <c:y val="3.3318454338538736E-2"/>
        </c:manualLayout>
      </c:layout>
      <c:overlay val="1"/>
    </c:title>
    <c:autoTitleDeleted val="0"/>
    <c:plotArea>
      <c:layout/>
      <c:barChart>
        <c:barDir val="col"/>
        <c:grouping val="clustered"/>
        <c:varyColors val="0"/>
        <c:ser>
          <c:idx val="4"/>
          <c:order val="0"/>
          <c:tx>
            <c:v>70 Tosses</c:v>
          </c:tx>
          <c:invertIfNegative val="0"/>
          <c:cat>
            <c:numRef>
              <c:f>'Example 3 - Heads or Tails'!$S$11:$AC$11</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'Example 3 - Heads or Tails'!$S$82:$AC$82</c:f>
              <c:numCache>
                <c:formatCode>0.00</c:formatCode>
                <c:ptCount val="11"/>
                <c:pt idx="0">
                  <c:v>0</c:v>
                </c:pt>
                <c:pt idx="1">
                  <c:v>1.3522987944021347E-22</c:v>
                </c:pt>
                <c:pt idx="2">
                  <c:v>9.7696573516669078E-12</c:v>
                </c:pt>
                <c:pt idx="3">
                  <c:v>3.3717432056165428E-6</c:v>
                </c:pt>
                <c:pt idx="4">
                  <c:v>5.1154729520454505E-3</c:v>
                </c:pt>
                <c:pt idx="5">
                  <c:v>0.24318690783556521</c:v>
                </c:pt>
                <c:pt idx="6">
                  <c:v>0.66371388210644167</c:v>
                </c:pt>
                <c:pt idx="7">
                  <c:v>8.7816457663144595E-2</c:v>
                </c:pt>
                <c:pt idx="8">
                  <c:v>1.6390765163490221E-4</c:v>
                </c:pt>
                <c:pt idx="9">
                  <c:v>3.8192912168680622E-11</c:v>
                </c:pt>
                <c:pt idx="10">
                  <c:v>0</c:v>
                </c:pt>
              </c:numCache>
            </c:numRef>
          </c:val>
        </c:ser>
        <c:ser>
          <c:idx val="5"/>
          <c:order val="1"/>
          <c:tx>
            <c:v>90 Tosses</c:v>
          </c:tx>
          <c:invertIfNegative val="0"/>
          <c:cat>
            <c:numRef>
              <c:f>'Example 3 - Heads or Tails'!$S$11:$AC$11</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'Example 3 - Heads or Tails'!$S$102:$AC$102</c:f>
              <c:numCache>
                <c:formatCode>0.00</c:formatCode>
                <c:ptCount val="11"/>
                <c:pt idx="0">
                  <c:v>0</c:v>
                </c:pt>
                <c:pt idx="1">
                  <c:v>1.7973025652700598E-32</c:v>
                </c:pt>
                <c:pt idx="2">
                  <c:v>2.3611043870559366E-17</c:v>
                </c:pt>
                <c:pt idx="3">
                  <c:v>1.830203990877963E-9</c:v>
                </c:pt>
                <c:pt idx="4">
                  <c:v>9.6134196471707974E-5</c:v>
                </c:pt>
                <c:pt idx="5">
                  <c:v>5.2200692384737048E-2</c:v>
                </c:pt>
                <c:pt idx="6">
                  <c:v>0.7192594885687783</c:v>
                </c:pt>
                <c:pt idx="7">
                  <c:v>0.22802831312563565</c:v>
                </c:pt>
                <c:pt idx="8">
                  <c:v>4.1536987647374402E-4</c:v>
                </c:pt>
                <c:pt idx="9">
                  <c:v>1.7699312686978957E-11</c:v>
                </c:pt>
                <c:pt idx="10">
                  <c:v>0</c:v>
                </c:pt>
              </c:numCache>
            </c:numRef>
          </c:val>
        </c:ser>
        <c:dLbls>
          <c:showLegendKey val="0"/>
          <c:showVal val="0"/>
          <c:showCatName val="0"/>
          <c:showSerName val="0"/>
          <c:showPercent val="0"/>
          <c:showBubbleSize val="0"/>
        </c:dLbls>
        <c:gapWidth val="150"/>
        <c:axId val="126169856"/>
        <c:axId val="126171776"/>
      </c:barChart>
      <c:catAx>
        <c:axId val="126169856"/>
        <c:scaling>
          <c:orientation val="minMax"/>
        </c:scaling>
        <c:delete val="0"/>
        <c:axPos val="b"/>
        <c:title>
          <c:tx>
            <c:rich>
              <a:bodyPr/>
              <a:lstStyle/>
              <a:p>
                <a:pPr>
                  <a:defRPr sz="2000"/>
                </a:pPr>
                <a:r>
                  <a:rPr lang="en-US" sz="2000"/>
                  <a:t>Possible Coin Weightings</a:t>
                </a:r>
              </a:p>
            </c:rich>
          </c:tx>
          <c:overlay val="0"/>
        </c:title>
        <c:numFmt formatCode="General" sourceLinked="1"/>
        <c:majorTickMark val="out"/>
        <c:minorTickMark val="none"/>
        <c:tickLblPos val="nextTo"/>
        <c:txPr>
          <a:bodyPr/>
          <a:lstStyle/>
          <a:p>
            <a:pPr>
              <a:defRPr sz="1600"/>
            </a:pPr>
            <a:endParaRPr lang="en-US"/>
          </a:p>
        </c:txPr>
        <c:crossAx val="126171776"/>
        <c:crosses val="autoZero"/>
        <c:auto val="1"/>
        <c:lblAlgn val="ctr"/>
        <c:lblOffset val="100"/>
        <c:noMultiLvlLbl val="0"/>
      </c:catAx>
      <c:valAx>
        <c:axId val="126171776"/>
        <c:scaling>
          <c:orientation val="minMax"/>
        </c:scaling>
        <c:delete val="0"/>
        <c:axPos val="l"/>
        <c:majorGridlines/>
        <c:title>
          <c:tx>
            <c:rich>
              <a:bodyPr rot="-5400000" vert="horz"/>
              <a:lstStyle/>
              <a:p>
                <a:pPr>
                  <a:defRPr sz="2000"/>
                </a:pPr>
                <a:r>
                  <a:rPr lang="en-US" sz="2000"/>
                  <a:t>Probability</a:t>
                </a:r>
              </a:p>
            </c:rich>
          </c:tx>
          <c:overlay val="0"/>
        </c:title>
        <c:numFmt formatCode="0.00" sourceLinked="1"/>
        <c:majorTickMark val="out"/>
        <c:minorTickMark val="none"/>
        <c:tickLblPos val="nextTo"/>
        <c:txPr>
          <a:bodyPr/>
          <a:lstStyle/>
          <a:p>
            <a:pPr>
              <a:defRPr sz="1600"/>
            </a:pPr>
            <a:endParaRPr lang="en-US"/>
          </a:p>
        </c:txPr>
        <c:crossAx val="126169856"/>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a:pPr>
            <a:r>
              <a:rPr lang="en-US" sz="2000"/>
              <a:t>Probability After Different Numbers of Flips</a:t>
            </a:r>
          </a:p>
        </c:rich>
      </c:tx>
      <c:layout>
        <c:manualLayout>
          <c:xMode val="edge"/>
          <c:yMode val="edge"/>
          <c:x val="0.26081808621996228"/>
          <c:y val="3.3318454338538736E-2"/>
        </c:manualLayout>
      </c:layout>
      <c:overlay val="1"/>
    </c:title>
    <c:autoTitleDeleted val="0"/>
    <c:plotArea>
      <c:layout/>
      <c:barChart>
        <c:barDir val="col"/>
        <c:grouping val="clustered"/>
        <c:varyColors val="0"/>
        <c:ser>
          <c:idx val="5"/>
          <c:order val="0"/>
          <c:tx>
            <c:v>90 Tosses</c:v>
          </c:tx>
          <c:invertIfNegative val="0"/>
          <c:val>
            <c:numRef>
              <c:f>'Example 3 - Heads or Tails'!$S$102:$AC$102</c:f>
              <c:numCache>
                <c:formatCode>0.00</c:formatCode>
                <c:ptCount val="11"/>
                <c:pt idx="0">
                  <c:v>0</c:v>
                </c:pt>
                <c:pt idx="1">
                  <c:v>1.7973025652700598E-32</c:v>
                </c:pt>
                <c:pt idx="2">
                  <c:v>2.3611043870559366E-17</c:v>
                </c:pt>
                <c:pt idx="3">
                  <c:v>1.830203990877963E-9</c:v>
                </c:pt>
                <c:pt idx="4">
                  <c:v>9.6134196471707974E-5</c:v>
                </c:pt>
                <c:pt idx="5">
                  <c:v>5.2200692384737048E-2</c:v>
                </c:pt>
                <c:pt idx="6">
                  <c:v>0.7192594885687783</c:v>
                </c:pt>
                <c:pt idx="7">
                  <c:v>0.22802831312563565</c:v>
                </c:pt>
                <c:pt idx="8">
                  <c:v>4.1536987647374402E-4</c:v>
                </c:pt>
                <c:pt idx="9">
                  <c:v>1.7699312686978957E-11</c:v>
                </c:pt>
                <c:pt idx="10">
                  <c:v>0</c:v>
                </c:pt>
              </c:numCache>
            </c:numRef>
          </c:val>
        </c:ser>
        <c:ser>
          <c:idx val="0"/>
          <c:order val="1"/>
          <c:tx>
            <c:v>100 Tosses</c:v>
          </c:tx>
          <c:invertIfNegative val="0"/>
          <c:cat>
            <c:numRef>
              <c:f>'Example 3 - Heads or Tails'!$F$11:$P$11</c:f>
              <c:numCache>
                <c:formatCode>General</c:formatCode>
                <c:ptCount val="11"/>
                <c:pt idx="0">
                  <c:v>0</c:v>
                </c:pt>
                <c:pt idx="1">
                  <c:v>0.1</c:v>
                </c:pt>
                <c:pt idx="2">
                  <c:v>0.2</c:v>
                </c:pt>
                <c:pt idx="3">
                  <c:v>0.3</c:v>
                </c:pt>
                <c:pt idx="4">
                  <c:v>0.4</c:v>
                </c:pt>
                <c:pt idx="5">
                  <c:v>0.5</c:v>
                </c:pt>
                <c:pt idx="6">
                  <c:v>0.6</c:v>
                </c:pt>
                <c:pt idx="7">
                  <c:v>0.7</c:v>
                </c:pt>
                <c:pt idx="8">
                  <c:v>0.8</c:v>
                </c:pt>
                <c:pt idx="9">
                  <c:v>0.9</c:v>
                </c:pt>
                <c:pt idx="10">
                  <c:v>1</c:v>
                </c:pt>
              </c:numCache>
            </c:numRef>
          </c:cat>
          <c:val>
            <c:numRef>
              <c:f>'Example 3 - Heads or Tails'!$S$112:$AC$112</c:f>
              <c:numCache>
                <c:formatCode>0.00</c:formatCode>
                <c:ptCount val="11"/>
                <c:pt idx="0">
                  <c:v>0</c:v>
                </c:pt>
                <c:pt idx="1">
                  <c:v>7.0924549443978663E-37</c:v>
                </c:pt>
                <c:pt idx="2">
                  <c:v>8.3761217597324633E-20</c:v>
                </c:pt>
                <c:pt idx="3">
                  <c:v>7.4317358376097927E-11</c:v>
                </c:pt>
                <c:pt idx="4">
                  <c:v>1.8416175889603969E-5</c:v>
                </c:pt>
                <c:pt idx="5">
                  <c:v>2.7594604246156094E-2</c:v>
                </c:pt>
                <c:pt idx="6">
                  <c:v>0.69754493508161131</c:v>
                </c:pt>
                <c:pt idx="7">
                  <c:v>0.27446481742908369</c:v>
                </c:pt>
                <c:pt idx="8">
                  <c:v>3.7722698835940602E-4</c:v>
                </c:pt>
                <c:pt idx="9">
                  <c:v>4.5824932191404658E-12</c:v>
                </c:pt>
                <c:pt idx="10">
                  <c:v>0</c:v>
                </c:pt>
              </c:numCache>
            </c:numRef>
          </c:val>
        </c:ser>
        <c:dLbls>
          <c:showLegendKey val="0"/>
          <c:showVal val="0"/>
          <c:showCatName val="0"/>
          <c:showSerName val="0"/>
          <c:showPercent val="0"/>
          <c:showBubbleSize val="0"/>
        </c:dLbls>
        <c:gapWidth val="150"/>
        <c:axId val="126188544"/>
        <c:axId val="126198912"/>
      </c:barChart>
      <c:catAx>
        <c:axId val="126188544"/>
        <c:scaling>
          <c:orientation val="minMax"/>
        </c:scaling>
        <c:delete val="0"/>
        <c:axPos val="b"/>
        <c:title>
          <c:tx>
            <c:rich>
              <a:bodyPr/>
              <a:lstStyle/>
              <a:p>
                <a:pPr>
                  <a:defRPr sz="2000"/>
                </a:pPr>
                <a:r>
                  <a:rPr lang="en-US" sz="2000"/>
                  <a:t>Possible Coin Weightings</a:t>
                </a:r>
              </a:p>
            </c:rich>
          </c:tx>
          <c:overlay val="0"/>
        </c:title>
        <c:numFmt formatCode="General" sourceLinked="1"/>
        <c:majorTickMark val="out"/>
        <c:minorTickMark val="none"/>
        <c:tickLblPos val="nextTo"/>
        <c:txPr>
          <a:bodyPr/>
          <a:lstStyle/>
          <a:p>
            <a:pPr>
              <a:defRPr sz="1600"/>
            </a:pPr>
            <a:endParaRPr lang="en-US"/>
          </a:p>
        </c:txPr>
        <c:crossAx val="126198912"/>
        <c:crosses val="autoZero"/>
        <c:auto val="1"/>
        <c:lblAlgn val="ctr"/>
        <c:lblOffset val="100"/>
        <c:noMultiLvlLbl val="0"/>
      </c:catAx>
      <c:valAx>
        <c:axId val="126198912"/>
        <c:scaling>
          <c:orientation val="minMax"/>
        </c:scaling>
        <c:delete val="0"/>
        <c:axPos val="l"/>
        <c:majorGridlines/>
        <c:title>
          <c:tx>
            <c:rich>
              <a:bodyPr rot="-5400000" vert="horz"/>
              <a:lstStyle/>
              <a:p>
                <a:pPr>
                  <a:defRPr sz="2000"/>
                </a:pPr>
                <a:r>
                  <a:rPr lang="en-US" sz="2000"/>
                  <a:t>Probability</a:t>
                </a:r>
              </a:p>
            </c:rich>
          </c:tx>
          <c:overlay val="0"/>
        </c:title>
        <c:numFmt formatCode="0.00" sourceLinked="1"/>
        <c:majorTickMark val="out"/>
        <c:minorTickMark val="none"/>
        <c:tickLblPos val="nextTo"/>
        <c:txPr>
          <a:bodyPr/>
          <a:lstStyle/>
          <a:p>
            <a:pPr>
              <a:defRPr sz="1600"/>
            </a:pPr>
            <a:endParaRPr lang="en-US"/>
          </a:p>
        </c:txPr>
        <c:crossAx val="126188544"/>
        <c:crosses val="autoZero"/>
        <c:crossBetween val="between"/>
      </c:valAx>
    </c:plotArea>
    <c:legend>
      <c:legendPos val="r"/>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Dice</a:t>
            </a:r>
            <a:r>
              <a:rPr lang="en-US" baseline="0"/>
              <a:t> Probability vs Roll</a:t>
            </a:r>
            <a:endParaRPr lang="en-US"/>
          </a:p>
        </c:rich>
      </c:tx>
      <c:overlay val="0"/>
    </c:title>
    <c:autoTitleDeleted val="0"/>
    <c:plotArea>
      <c:layout>
        <c:manualLayout>
          <c:layoutTarget val="inner"/>
          <c:xMode val="edge"/>
          <c:yMode val="edge"/>
          <c:x val="0.10053214015564629"/>
          <c:y val="0.12648848269208374"/>
          <c:w val="0.77023066203893376"/>
          <c:h val="0.73164966062073877"/>
        </c:manualLayout>
      </c:layout>
      <c:lineChart>
        <c:grouping val="standard"/>
        <c:varyColors val="0"/>
        <c:ser>
          <c:idx val="0"/>
          <c:order val="0"/>
          <c:tx>
            <c:v>4 Sided</c:v>
          </c:tx>
          <c:marker>
            <c:symbol val="none"/>
          </c:marker>
          <c:cat>
            <c:numRef>
              <c:f>'Example 4-Which Dice W Errors'!$A$14:$A$94</c:f>
              <c:numCache>
                <c:formatCode>General</c:formatCod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numCache>
            </c:numRef>
          </c:cat>
          <c:val>
            <c:numRef>
              <c:f>'Example 4-Which Dice W Errors'!$M$14:$M$94</c:f>
              <c:numCache>
                <c:formatCode>0.000</c:formatCode>
                <c:ptCount val="81"/>
                <c:pt idx="0" formatCode="General">
                  <c:v>0.16666666666666669</c:v>
                </c:pt>
                <c:pt idx="1">
                  <c:v>4.8661800486618015E-3</c:v>
                </c:pt>
                <c:pt idx="2">
                  <c:v>1.054836866548486E-4</c:v>
                </c:pt>
                <c:pt idx="3">
                  <c:v>1.9891448291688065E-4</c:v>
                </c:pt>
                <c:pt idx="4">
                  <c:v>1.0200173565033808E-5</c:v>
                </c:pt>
                <c:pt idx="5">
                  <c:v>2.2147688126272506E-5</c:v>
                </c:pt>
                <c:pt idx="6">
                  <c:v>4.6771932234396886E-5</c:v>
                </c:pt>
                <c:pt idx="7">
                  <c:v>1.0049953312222992E-6</c:v>
                </c:pt>
                <c:pt idx="8">
                  <c:v>2.0294880867762871E-6</c:v>
                </c:pt>
                <c:pt idx="9">
                  <c:v>4.0169057226569111E-6</c:v>
                </c:pt>
                <c:pt idx="10">
                  <c:v>8.1192138055032711E-8</c:v>
                </c:pt>
                <c:pt idx="11">
                  <c:v>1.543912485180135E-7</c:v>
                </c:pt>
                <c:pt idx="12">
                  <c:v>2.9946714720812076E-9</c:v>
                </c:pt>
                <c:pt idx="13">
                  <c:v>5.4559549043598919E-9</c:v>
                </c:pt>
                <c:pt idx="14">
                  <c:v>1.7727190081493703E-10</c:v>
                </c:pt>
                <c:pt idx="15">
                  <c:v>3.73551809985593E-12</c:v>
                </c:pt>
                <c:pt idx="16">
                  <c:v>7.7634796821894147E-14</c:v>
                </c:pt>
                <c:pt idx="17">
                  <c:v>1.6115004606178402E-15</c:v>
                </c:pt>
                <c:pt idx="18">
                  <c:v>3.206044872604968E-15</c:v>
                </c:pt>
                <c:pt idx="19">
                  <c:v>6.3717917479848775E-15</c:v>
                </c:pt>
                <c:pt idx="20">
                  <c:v>1.2653129546555578E-14</c:v>
                </c:pt>
                <c:pt idx="21">
                  <c:v>2.6157076001626744E-16</c:v>
                </c:pt>
                <c:pt idx="22">
                  <c:v>5.1882325385203297E-16</c:v>
                </c:pt>
                <c:pt idx="23">
                  <c:v>1.0286556028676242E-15</c:v>
                </c:pt>
                <c:pt idx="24">
                  <c:v>2.0388114795964162E-15</c:v>
                </c:pt>
                <c:pt idx="25">
                  <c:v>4.0398891064336991E-15</c:v>
                </c:pt>
                <c:pt idx="26">
                  <c:v>8.336800595317018E-17</c:v>
                </c:pt>
                <c:pt idx="27">
                  <c:v>1.6513028462418546E-16</c:v>
                </c:pt>
                <c:pt idx="28">
                  <c:v>3.4066224344004231E-18</c:v>
                </c:pt>
                <c:pt idx="29">
                  <c:v>6.7459846343093238E-18</c:v>
                </c:pt>
                <c:pt idx="30">
                  <c:v>1.3914181156260035E-19</c:v>
                </c:pt>
                <c:pt idx="31">
                  <c:v>2.8697207031405407E-21</c:v>
                </c:pt>
                <c:pt idx="32">
                  <c:v>5.681571839163529E-21</c:v>
                </c:pt>
                <c:pt idx="33">
                  <c:v>1.124806549160382E-20</c:v>
                </c:pt>
                <c:pt idx="34">
                  <c:v>2.226750111624761E-20</c:v>
                </c:pt>
                <c:pt idx="35">
                  <c:v>4.5917823782271695E-22</c:v>
                </c:pt>
                <c:pt idx="36">
                  <c:v>9.468495797235069E-24</c:v>
                </c:pt>
                <c:pt idx="37">
                  <c:v>1.8743202036071917E-23</c:v>
                </c:pt>
                <c:pt idx="38">
                  <c:v>3.7102233046252548E-23</c:v>
                </c:pt>
                <c:pt idx="39">
                  <c:v>7.344311034623537E-23</c:v>
                </c:pt>
                <c:pt idx="40">
                  <c:v>1.4537772008905767E-22</c:v>
                </c:pt>
                <c:pt idx="41">
                  <c:v>2.8776717586600223E-22</c:v>
                </c:pt>
                <c:pt idx="42">
                  <c:v>5.696156717558499E-22</c:v>
                </c:pt>
                <c:pt idx="43">
                  <c:v>1.1744896122759751E-23</c:v>
                </c:pt>
                <c:pt idx="44">
                  <c:v>2.4216683658825697E-25</c:v>
                </c:pt>
                <c:pt idx="45">
                  <c:v>4.7934695618017121E-25</c:v>
                </c:pt>
                <c:pt idx="46">
                  <c:v>9.8835487239874787E-27</c:v>
                </c:pt>
                <c:pt idx="47">
                  <c:v>1.9563482165111104E-26</c:v>
                </c:pt>
                <c:pt idx="48">
                  <c:v>4.0337357187608739E-28</c:v>
                </c:pt>
                <c:pt idx="49">
                  <c:v>8.3170273772131266E-30</c:v>
                </c:pt>
                <c:pt idx="50">
                  <c:v>1.7148587171917166E-31</c:v>
                </c:pt>
                <c:pt idx="51">
                  <c:v>3.3943717964984978E-31</c:v>
                </c:pt>
                <c:pt idx="52">
                  <c:v>6.99872508421718E-33</c:v>
                </c:pt>
                <c:pt idx="53">
                  <c:v>1.3853178946690183E-32</c:v>
                </c:pt>
                <c:pt idx="54">
                  <c:v>2.8563309258247096E-34</c:v>
                </c:pt>
                <c:pt idx="55">
                  <c:v>5.653776977280653E-34</c:v>
                </c:pt>
                <c:pt idx="56">
                  <c:v>1.1190994836796205E-33</c:v>
                </c:pt>
                <c:pt idx="57">
                  <c:v>2.3074238712322283E-35</c:v>
                </c:pt>
                <c:pt idx="58">
                  <c:v>4.75757873160897E-37</c:v>
                </c:pt>
                <c:pt idx="59">
                  <c:v>9.8094468835092774E-39</c:v>
                </c:pt>
                <c:pt idx="60">
                  <c:v>2.0225673956408718E-40</c:v>
                </c:pt>
                <c:pt idx="61">
                  <c:v>4.0034340068280328E-40</c:v>
                </c:pt>
                <c:pt idx="62">
                  <c:v>8.2545058194372969E-42</c:v>
                </c:pt>
                <c:pt idx="63">
                  <c:v>8.2545058194372969E-42</c:v>
                </c:pt>
                <c:pt idx="64">
                  <c:v>1.7019604125098637E-43</c:v>
                </c:pt>
                <c:pt idx="65">
                  <c:v>3.5091974724833069E-45</c:v>
                </c:pt>
                <c:pt idx="66">
                  <c:v>6.9460415447419955E-45</c:v>
                </c:pt>
                <c:pt idx="67">
                  <c:v>1.3748867627090293E-44</c:v>
                </c:pt>
                <c:pt idx="68">
                  <c:v>2.8348183806416249E-46</c:v>
                </c:pt>
                <c:pt idx="69">
                  <c:v>5.8449868711194161E-48</c:v>
                </c:pt>
                <c:pt idx="70">
                  <c:v>1.1569459375541191E-47</c:v>
                </c:pt>
                <c:pt idx="71">
                  <c:v>2.2900374512492752E-47</c:v>
                </c:pt>
                <c:pt idx="72">
                  <c:v>4.5328578448532957E-47</c:v>
                </c:pt>
                <c:pt idx="73">
                  <c:v>9.3460989963489488E-49</c:v>
                </c:pt>
                <c:pt idx="74">
                  <c:v>1.9270307784564622E-50</c:v>
                </c:pt>
                <c:pt idx="75">
                  <c:v>3.9732594324569184E-52</c:v>
                </c:pt>
                <c:pt idx="76">
                  <c:v>7.8645961419157892E-52</c:v>
                </c:pt>
                <c:pt idx="77">
                  <c:v>1.5567035904119726E-51</c:v>
                </c:pt>
                <c:pt idx="78">
                  <c:v>1.5567035904119729E-51</c:v>
                </c:pt>
                <c:pt idx="79">
                  <c:v>3.0813102380602186E-51</c:v>
                </c:pt>
                <c:pt idx="80">
                  <c:v>6.0990883675138642E-51</c:v>
                </c:pt>
              </c:numCache>
            </c:numRef>
          </c:val>
          <c:smooth val="0"/>
        </c:ser>
        <c:ser>
          <c:idx val="1"/>
          <c:order val="1"/>
          <c:tx>
            <c:v>6 Sided</c:v>
          </c:tx>
          <c:marker>
            <c:symbol val="none"/>
          </c:marker>
          <c:cat>
            <c:numRef>
              <c:f>'Example 4-Which Dice W Errors'!$A$14:$A$94</c:f>
              <c:numCache>
                <c:formatCode>General</c:formatCod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numCache>
            </c:numRef>
          </c:cat>
          <c:val>
            <c:numRef>
              <c:f>'Example 4-Which Dice W Errors'!$N$14:$N$94</c:f>
              <c:numCache>
                <c:formatCode>0.000</c:formatCode>
                <c:ptCount val="81"/>
                <c:pt idx="0" formatCode="General">
                  <c:v>0.16666666666666669</c:v>
                </c:pt>
                <c:pt idx="1">
                  <c:v>0.31305758313057586</c:v>
                </c:pt>
                <c:pt idx="2">
                  <c:v>0.43657353824516165</c:v>
                </c:pt>
                <c:pt idx="3">
                  <c:v>0.55170044591627343</c:v>
                </c:pt>
                <c:pt idx="4">
                  <c:v>2.8290751994182572E-2</c:v>
                </c:pt>
                <c:pt idx="5">
                  <c:v>4.116519247938806E-2</c:v>
                </c:pt>
                <c:pt idx="6">
                  <c:v>5.8257505400650736E-2</c:v>
                </c:pt>
                <c:pt idx="7">
                  <c:v>8.0531663620246108E-2</c:v>
                </c:pt>
                <c:pt idx="8">
                  <c:v>0.10898179435953614</c:v>
                </c:pt>
                <c:pt idx="9">
                  <c:v>0.14455193447099013</c:v>
                </c:pt>
                <c:pt idx="10">
                  <c:v>0.18796729920944077</c:v>
                </c:pt>
                <c:pt idx="11">
                  <c:v>0.23952774388500894</c:v>
                </c:pt>
                <c:pt idx="12">
                  <c:v>0.29889481710927146</c:v>
                </c:pt>
                <c:pt idx="13">
                  <c:v>0.36492598776668278</c:v>
                </c:pt>
                <c:pt idx="14">
                  <c:v>1.1856975477651617E-2</c:v>
                </c:pt>
                <c:pt idx="15">
                  <c:v>2.4985317076593034E-4</c:v>
                </c:pt>
                <c:pt idx="16">
                  <c:v>3.3406155259107216E-4</c:v>
                </c:pt>
                <c:pt idx="17">
                  <c:v>6.9342661784799549E-6</c:v>
                </c:pt>
                <c:pt idx="18">
                  <c:v>9.2449484160189596E-6</c:v>
                </c:pt>
                <c:pt idx="19">
                  <c:v>1.2312926586849759E-5</c:v>
                </c:pt>
                <c:pt idx="20">
                  <c:v>1.6385605429953939E-5</c:v>
                </c:pt>
                <c:pt idx="21">
                  <c:v>3.3873005487456348E-7</c:v>
                </c:pt>
                <c:pt idx="22">
                  <c:v>4.5024489000522915E-7</c:v>
                </c:pt>
                <c:pt idx="23">
                  <c:v>5.9822447419508227E-7</c:v>
                </c:pt>
                <c:pt idx="24">
                  <c:v>7.9457715089454662E-7</c:v>
                </c:pt>
                <c:pt idx="25">
                  <c:v>1.0550991356279007E-6</c:v>
                </c:pt>
                <c:pt idx="26">
                  <c:v>2.1773248894413713E-8</c:v>
                </c:pt>
                <c:pt idx="27">
                  <c:v>2.890116662985835E-8</c:v>
                </c:pt>
                <c:pt idx="28">
                  <c:v>5.9622838321687401E-10</c:v>
                </c:pt>
                <c:pt idx="29">
                  <c:v>7.9122283621247028E-10</c:v>
                </c:pt>
                <c:pt idx="30">
                  <c:v>1.049898157022888E-9</c:v>
                </c:pt>
                <c:pt idx="31">
                  <c:v>2.1653552182207719E-11</c:v>
                </c:pt>
                <c:pt idx="32">
                  <c:v>2.8729154416392798E-11</c:v>
                </c:pt>
                <c:pt idx="33">
                  <c:v>3.8115094322318608E-11</c:v>
                </c:pt>
                <c:pt idx="34">
                  <c:v>5.0565635121607286E-11</c:v>
                </c:pt>
                <c:pt idx="35">
                  <c:v>6.7081279093755298E-11</c:v>
                </c:pt>
                <c:pt idx="36">
                  <c:v>8.898915502582183E-11</c:v>
                </c:pt>
                <c:pt idx="37">
                  <c:v>1.180496489965415E-10</c:v>
                </c:pt>
                <c:pt idx="38">
                  <c:v>1.5659784590687556E-10</c:v>
                </c:pt>
                <c:pt idx="39">
                  <c:v>2.077311460904957E-10</c:v>
                </c:pt>
                <c:pt idx="40">
                  <c:v>2.7555813134348175E-10</c:v>
                </c:pt>
                <c:pt idx="41">
                  <c:v>3.6552867588853293E-10</c:v>
                </c:pt>
                <c:pt idx="42">
                  <c:v>4.8487182553443433E-10</c:v>
                </c:pt>
                <c:pt idx="43">
                  <c:v>9.9975641579533743E-12</c:v>
                </c:pt>
                <c:pt idx="44">
                  <c:v>1.3261594450898325E-11</c:v>
                </c:pt>
                <c:pt idx="45">
                  <c:v>1.759121632569322E-11</c:v>
                </c:pt>
                <c:pt idx="46">
                  <c:v>3.6270939332687271E-13</c:v>
                </c:pt>
                <c:pt idx="47">
                  <c:v>4.8112383816150212E-13</c:v>
                </c:pt>
                <c:pt idx="48">
                  <c:v>6.3819619668370113E-13</c:v>
                </c:pt>
                <c:pt idx="49">
                  <c:v>1.3158758059345968E-14</c:v>
                </c:pt>
                <c:pt idx="50">
                  <c:v>2.7131581924703749E-16</c:v>
                </c:pt>
                <c:pt idx="51">
                  <c:v>3.5989101346897149E-16</c:v>
                </c:pt>
                <c:pt idx="52">
                  <c:v>7.4204548427721086E-18</c:v>
                </c:pt>
                <c:pt idx="53">
                  <c:v>9.8429631132194559E-18</c:v>
                </c:pt>
                <c:pt idx="54">
                  <c:v>2.0294807459162869E-19</c:v>
                </c:pt>
                <c:pt idx="55">
                  <c:v>2.6920300761370471E-19</c:v>
                </c:pt>
                <c:pt idx="56">
                  <c:v>3.5708758505701413E-19</c:v>
                </c:pt>
                <c:pt idx="57">
                  <c:v>4.7366303285270634E-19</c:v>
                </c:pt>
                <c:pt idx="58">
                  <c:v>6.282957882669387E-19</c:v>
                </c:pt>
                <c:pt idx="59">
                  <c:v>1.2954560522959074E-20</c:v>
                </c:pt>
                <c:pt idx="60">
                  <c:v>2.6710447642711476E-22</c:v>
                </c:pt>
                <c:pt idx="61">
                  <c:v>3.5430367709792206E-22</c:v>
                </c:pt>
                <c:pt idx="62">
                  <c:v>7.3052328562548891E-24</c:v>
                </c:pt>
                <c:pt idx="63">
                  <c:v>7.3052328562548891E-24</c:v>
                </c:pt>
                <c:pt idx="64">
                  <c:v>9.6901052496418265E-24</c:v>
                </c:pt>
                <c:pt idx="65">
                  <c:v>1.2853544402557302E-23</c:v>
                </c:pt>
                <c:pt idx="66">
                  <c:v>1.7049721605256326E-23</c:v>
                </c:pt>
                <c:pt idx="67">
                  <c:v>2.2615785030449914E-23</c:v>
                </c:pt>
                <c:pt idx="68">
                  <c:v>4.6630489750760102E-25</c:v>
                </c:pt>
                <c:pt idx="69">
                  <c:v>9.6145348234045265E-27</c:v>
                </c:pt>
                <c:pt idx="70">
                  <c:v>1.2753301398497466E-26</c:v>
                </c:pt>
                <c:pt idx="71">
                  <c:v>1.6916751280467194E-26</c:v>
                </c:pt>
                <c:pt idx="72">
                  <c:v>2.2439403078697413E-26</c:v>
                </c:pt>
                <c:pt idx="73">
                  <c:v>2.9764982508997624E-26</c:v>
                </c:pt>
                <c:pt idx="74">
                  <c:v>6.1371099789830569E-28</c:v>
                </c:pt>
                <c:pt idx="75">
                  <c:v>8.1406340508123692E-28</c:v>
                </c:pt>
                <c:pt idx="76">
                  <c:v>1.079822956805542E-27</c:v>
                </c:pt>
                <c:pt idx="77">
                  <c:v>1.4323425010323811E-27</c:v>
                </c:pt>
                <c:pt idx="78">
                  <c:v>1.4323425010323814E-27</c:v>
                </c:pt>
                <c:pt idx="79">
                  <c:v>1.8999457467469484E-27</c:v>
                </c:pt>
                <c:pt idx="80">
                  <c:v>2.5202029746024419E-27</c:v>
                </c:pt>
              </c:numCache>
            </c:numRef>
          </c:val>
          <c:smooth val="0"/>
        </c:ser>
        <c:ser>
          <c:idx val="2"/>
          <c:order val="2"/>
          <c:tx>
            <c:v>8 Sided</c:v>
          </c:tx>
          <c:marker>
            <c:symbol val="none"/>
          </c:marker>
          <c:cat>
            <c:numRef>
              <c:f>'Example 4-Which Dice W Errors'!$A$14:$A$94</c:f>
              <c:numCache>
                <c:formatCode>General</c:formatCod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numCache>
            </c:numRef>
          </c:cat>
          <c:val>
            <c:numRef>
              <c:f>'Example 4-Which Dice W Errors'!$O$14:$O$94</c:f>
              <c:numCache>
                <c:formatCode>0.000</c:formatCode>
                <c:ptCount val="81"/>
                <c:pt idx="0" formatCode="General">
                  <c:v>0.16666666666666669</c:v>
                </c:pt>
                <c:pt idx="1">
                  <c:v>0.23600973236009731</c:v>
                </c:pt>
                <c:pt idx="2">
                  <c:v>0.24812400193386755</c:v>
                </c:pt>
                <c:pt idx="3">
                  <c:v>0.23638525763958093</c:v>
                </c:pt>
                <c:pt idx="4">
                  <c:v>0.58789976027841762</c:v>
                </c:pt>
                <c:pt idx="5">
                  <c:v>0.64490334013611095</c:v>
                </c:pt>
                <c:pt idx="6">
                  <c:v>0.68805324002882084</c:v>
                </c:pt>
                <c:pt idx="7">
                  <c:v>0.71703856672423583</c:v>
                </c:pt>
                <c:pt idx="8">
                  <c:v>0.73153562892956359</c:v>
                </c:pt>
                <c:pt idx="9">
                  <c:v>0.73149459439674813</c:v>
                </c:pt>
                <c:pt idx="10">
                  <c:v>0.71709253053893895</c:v>
                </c:pt>
                <c:pt idx="11">
                  <c:v>0.68889717786412152</c:v>
                </c:pt>
                <c:pt idx="12">
                  <c:v>0.64807109314264322</c:v>
                </c:pt>
                <c:pt idx="13">
                  <c:v>0.59650589861763403</c:v>
                </c:pt>
                <c:pt idx="14">
                  <c:v>0.939995145290208</c:v>
                </c:pt>
                <c:pt idx="15">
                  <c:v>0.96067899000918089</c:v>
                </c:pt>
                <c:pt idx="16">
                  <c:v>0.96833495007295822</c:v>
                </c:pt>
                <c:pt idx="17">
                  <c:v>0.97485799763554226</c:v>
                </c:pt>
                <c:pt idx="18">
                  <c:v>0.9798306649289884</c:v>
                </c:pt>
                <c:pt idx="19">
                  <c:v>0.9838151571062479</c:v>
                </c:pt>
                <c:pt idx="20">
                  <c:v>0.98700737132788741</c:v>
                </c:pt>
                <c:pt idx="21">
                  <c:v>0.98958561710240289</c:v>
                </c:pt>
                <c:pt idx="22">
                  <c:v>0.99164018774252438</c:v>
                </c:pt>
                <c:pt idx="23">
                  <c:v>0.99328799671227852</c:v>
                </c:pt>
                <c:pt idx="24">
                  <c:v>0.99460987581493598</c:v>
                </c:pt>
                <c:pt idx="25">
                  <c:v>0.99567051517813498</c:v>
                </c:pt>
                <c:pt idx="26">
                  <c:v>0.99652306477221342</c:v>
                </c:pt>
                <c:pt idx="27">
                  <c:v>0.99720667329035106</c:v>
                </c:pt>
                <c:pt idx="28">
                  <c:v>0.99775563086904473</c:v>
                </c:pt>
                <c:pt idx="29">
                  <c:v>0.99819649015188272</c:v>
                </c:pt>
                <c:pt idx="30">
                  <c:v>0.99855061344133167</c:v>
                </c:pt>
                <c:pt idx="31">
                  <c:v>0.99883510795744512</c:v>
                </c:pt>
                <c:pt idx="32">
                  <c:v>0.99906369166912834</c:v>
                </c:pt>
                <c:pt idx="33">
                  <c:v>0.99924737376510442</c:v>
                </c:pt>
                <c:pt idx="34">
                  <c:v>0.99939498885901079</c:v>
                </c:pt>
                <c:pt idx="35">
                  <c:v>0.99951362897237306</c:v>
                </c:pt>
                <c:pt idx="36">
                  <c:v>0.99960898853532321</c:v>
                </c:pt>
                <c:pt idx="37">
                  <c:v>0.99968564071478971</c:v>
                </c:pt>
                <c:pt idx="38">
                  <c:v>0.99974725884138971</c:v>
                </c:pt>
                <c:pt idx="39">
                  <c:v>0.99979679391821463</c:v>
                </c:pt>
                <c:pt idx="40">
                  <c:v>0.99983661697717741</c:v>
                </c:pt>
                <c:pt idx="41">
                  <c:v>0.99986863328379616</c:v>
                </c:pt>
                <c:pt idx="42">
                  <c:v>0.99989437398577563</c:v>
                </c:pt>
                <c:pt idx="43">
                  <c:v>0.99991507031354687</c:v>
                </c:pt>
                <c:pt idx="44">
                  <c:v>0.99993171032202466</c:v>
                </c:pt>
                <c:pt idx="45">
                  <c:v>0.99994508957206951</c:v>
                </c:pt>
                <c:pt idx="46">
                  <c:v>0.99995584722888908</c:v>
                </c:pt>
                <c:pt idx="47">
                  <c:v>0.99996449706431223</c:v>
                </c:pt>
                <c:pt idx="48">
                  <c:v>0.9999714521680646</c:v>
                </c:pt>
                <c:pt idx="49">
                  <c:v>0.99997704463744019</c:v>
                </c:pt>
                <c:pt idx="50">
                  <c:v>0.99998154147344243</c:v>
                </c:pt>
                <c:pt idx="51">
                  <c:v>0.99998515734945692</c:v>
                </c:pt>
                <c:pt idx="52">
                  <c:v>0.99998806486841441</c:v>
                </c:pt>
                <c:pt idx="53">
                  <c:v>0.99999040281041107</c:v>
                </c:pt>
                <c:pt idx="54">
                  <c:v>0.99999228276228447</c:v>
                </c:pt>
                <c:pt idx="55">
                  <c:v>0.99999379444717318</c:v>
                </c:pt>
                <c:pt idx="56">
                  <c:v>0.9999950100091729</c:v>
                </c:pt>
                <c:pt idx="57">
                  <c:v>0.99999598745806606</c:v>
                </c:pt>
                <c:pt idx="58">
                  <c:v>0.99999677343885951</c:v>
                </c:pt>
                <c:pt idx="59">
                  <c:v>0.99999740545852689</c:v>
                </c:pt>
                <c:pt idx="60">
                  <c:v>0.99999791367637803</c:v>
                </c:pt>
                <c:pt idx="61">
                  <c:v>0.99999832234359209</c:v>
                </c:pt>
                <c:pt idx="62">
                  <c:v>0.99999865096068596</c:v>
                </c:pt>
                <c:pt idx="63">
                  <c:v>0.99999865096068585</c:v>
                </c:pt>
                <c:pt idx="64">
                  <c:v>0.99999891520819462</c:v>
                </c:pt>
                <c:pt idx="65">
                  <c:v>0.99999912769500998</c:v>
                </c:pt>
                <c:pt idx="66">
                  <c:v>0.99999929856010672</c:v>
                </c:pt>
                <c:pt idx="67">
                  <c:v>0.99999943595638319</c:v>
                </c:pt>
                <c:pt idx="68">
                  <c:v>0.99999954643971689</c:v>
                </c:pt>
                <c:pt idx="69">
                  <c:v>0.99999963528180269</c:v>
                </c:pt>
                <c:pt idx="70">
                  <c:v>0.99999970672170702</c:v>
                </c:pt>
                <c:pt idx="71">
                  <c:v>0.99999976416814451</c:v>
                </c:pt>
                <c:pt idx="72">
                  <c:v>0.99999981036213059</c:v>
                </c:pt>
                <c:pt idx="73">
                  <c:v>0.99999984750777204</c:v>
                </c:pt>
                <c:pt idx="74">
                  <c:v>0.99999987737743734</c:v>
                </c:pt>
                <c:pt idx="75">
                  <c:v>0.999999901396326</c:v>
                </c:pt>
                <c:pt idx="76">
                  <c:v>0.99999992071047217</c:v>
                </c:pt>
                <c:pt idx="77">
                  <c:v>0.99999993624142713</c:v>
                </c:pt>
                <c:pt idx="78">
                  <c:v>0.99999993624142725</c:v>
                </c:pt>
                <c:pt idx="79">
                  <c:v>0.99999994873023101</c:v>
                </c:pt>
                <c:pt idx="80">
                  <c:v>0.99999995877277048</c:v>
                </c:pt>
              </c:numCache>
            </c:numRef>
          </c:val>
          <c:smooth val="0"/>
        </c:ser>
        <c:ser>
          <c:idx val="3"/>
          <c:order val="3"/>
          <c:tx>
            <c:v>10 Sided</c:v>
          </c:tx>
          <c:marker>
            <c:symbol val="none"/>
          </c:marker>
          <c:cat>
            <c:numRef>
              <c:f>'Example 4-Which Dice W Errors'!$A$14:$A$94</c:f>
              <c:numCache>
                <c:formatCode>General</c:formatCod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numCache>
            </c:numRef>
          </c:cat>
          <c:val>
            <c:numRef>
              <c:f>'Example 4-Which Dice W Errors'!$P$14:$P$94</c:f>
              <c:numCache>
                <c:formatCode>0.000</c:formatCode>
                <c:ptCount val="81"/>
                <c:pt idx="0" formatCode="General">
                  <c:v>0.16666666666666669</c:v>
                </c:pt>
                <c:pt idx="1">
                  <c:v>0.18978102189781026</c:v>
                </c:pt>
                <c:pt idx="2">
                  <c:v>0.16044068740202475</c:v>
                </c:pt>
                <c:pt idx="3">
                  <c:v>0.12291050220985879</c:v>
                </c:pt>
                <c:pt idx="4">
                  <c:v>0.24580728887984768</c:v>
                </c:pt>
                <c:pt idx="5">
                  <c:v>0.21682480695472525</c:v>
                </c:pt>
                <c:pt idx="6">
                  <c:v>0.18601983500128721</c:v>
                </c:pt>
                <c:pt idx="7">
                  <c:v>0.15588437795153712</c:v>
                </c:pt>
                <c:pt idx="8">
                  <c:v>0.12788465328525678</c:v>
                </c:pt>
                <c:pt idx="9">
                  <c:v>0.10282931362398091</c:v>
                </c:pt>
                <c:pt idx="10">
                  <c:v>8.1059492994839374E-2</c:v>
                </c:pt>
                <c:pt idx="11">
                  <c:v>6.2618975555074882E-2</c:v>
                </c:pt>
                <c:pt idx="12">
                  <c:v>4.736931140025278E-2</c:v>
                </c:pt>
                <c:pt idx="13">
                  <c:v>3.5060009716188209E-2</c:v>
                </c:pt>
                <c:pt idx="14">
                  <c:v>4.4426875273561837E-2</c:v>
                </c:pt>
                <c:pt idx="15">
                  <c:v>3.6510797490853605E-2</c:v>
                </c:pt>
                <c:pt idx="16">
                  <c:v>2.9593170880249636E-2</c:v>
                </c:pt>
                <c:pt idx="17">
                  <c:v>2.395687253421664E-2</c:v>
                </c:pt>
                <c:pt idx="18">
                  <c:v>1.9362554746665917E-2</c:v>
                </c:pt>
                <c:pt idx="19">
                  <c:v>1.5633204510368402E-2</c:v>
                </c:pt>
                <c:pt idx="20">
                  <c:v>1.2611820026332312E-2</c:v>
                </c:pt>
                <c:pt idx="21">
                  <c:v>1.0167954904452206E-2</c:v>
                </c:pt>
                <c:pt idx="22">
                  <c:v>8.1932691973659356E-3</c:v>
                </c:pt>
                <c:pt idx="23">
                  <c:v>6.5993499857780486E-3</c:v>
                </c:pt>
                <c:pt idx="24">
                  <c:v>5.3137560122106268E-3</c:v>
                </c:pt>
                <c:pt idx="25">
                  <c:v>4.2774737904368119E-3</c:v>
                </c:pt>
                <c:pt idx="26">
                  <c:v>3.4425632957232762E-3</c:v>
                </c:pt>
                <c:pt idx="27">
                  <c:v>2.770145773654717E-3</c:v>
                </c:pt>
                <c:pt idx="28">
                  <c:v>2.2287661506923346E-3</c:v>
                </c:pt>
                <c:pt idx="29">
                  <c:v>1.7929955957324854E-3</c:v>
                </c:pt>
                <c:pt idx="30">
                  <c:v>1.4423017668556337E-3</c:v>
                </c:pt>
                <c:pt idx="31">
                  <c:v>1.1601194821854539E-3</c:v>
                </c:pt>
                <c:pt idx="32">
                  <c:v>9.3309307338335589E-4</c:v>
                </c:pt>
                <c:pt idx="33">
                  <c:v>7.5046021512486084E-4</c:v>
                </c:pt>
                <c:pt idx="34">
                  <c:v>6.0355200071975828E-4</c:v>
                </c:pt>
                <c:pt idx="35">
                  <c:v>4.8538808932555445E-4</c:v>
                </c:pt>
                <c:pt idx="36">
                  <c:v>3.9034930992891317E-4</c:v>
                </c:pt>
                <c:pt idx="37">
                  <c:v>3.139132055170253E-4</c:v>
                </c:pt>
                <c:pt idx="38">
                  <c:v>2.5244061070892266E-4</c:v>
                </c:pt>
                <c:pt idx="39">
                  <c:v>2.0300353861594237E-4</c:v>
                </c:pt>
                <c:pt idx="40">
                  <c:v>1.6324646092280752E-4</c:v>
                </c:pt>
                <c:pt idx="41">
                  <c:v>1.3127455349895518E-4</c:v>
                </c:pt>
                <c:pt idx="42">
                  <c:v>1.0556369873486345E-4</c:v>
                </c:pt>
                <c:pt idx="43">
                  <c:v>8.4888030229198448E-5</c:v>
                </c:pt>
                <c:pt idx="44">
                  <c:v>6.8261613867669901E-5</c:v>
                </c:pt>
                <c:pt idx="45">
                  <c:v>5.489151673299936E-5</c:v>
                </c:pt>
                <c:pt idx="46">
                  <c:v>4.4140045020855392E-5</c:v>
                </c:pt>
                <c:pt idx="47">
                  <c:v>3.5494363852200311E-5</c:v>
                </c:pt>
                <c:pt idx="48">
                  <c:v>2.8542058111133722E-5</c:v>
                </c:pt>
                <c:pt idx="49">
                  <c:v>2.2951474055974981E-5</c:v>
                </c:pt>
                <c:pt idx="50">
                  <c:v>1.8455907493340289E-5</c:v>
                </c:pt>
                <c:pt idx="51">
                  <c:v>1.484088649329833E-5</c:v>
                </c:pt>
                <c:pt idx="52">
                  <c:v>1.1933943425150672E-5</c:v>
                </c:pt>
                <c:pt idx="53">
                  <c:v>9.5963893139731263E-6</c:v>
                </c:pt>
                <c:pt idx="54">
                  <c:v>7.7166986977516943E-6</c:v>
                </c:pt>
                <c:pt idx="55">
                  <c:v>6.2051897764800556E-6</c:v>
                </c:pt>
                <c:pt idx="56">
                  <c:v>4.9897462980097009E-6</c:v>
                </c:pt>
                <c:pt idx="57">
                  <c:v>4.0123772337110382E-6</c:v>
                </c:pt>
                <c:pt idx="58">
                  <c:v>3.2264502084047472E-6</c:v>
                </c:pt>
                <c:pt idx="59">
                  <c:v>2.5944667557950777E-6</c:v>
                </c:pt>
                <c:pt idx="60">
                  <c:v>2.0862732969022662E-6</c:v>
                </c:pt>
                <c:pt idx="61">
                  <c:v>1.6776225119654868E-6</c:v>
                </c:pt>
                <c:pt idx="62">
                  <c:v>1.3490164838600411E-6</c:v>
                </c:pt>
                <c:pt idx="63">
                  <c:v>1.3490164838600411E-6</c:v>
                </c:pt>
                <c:pt idx="64">
                  <c:v>1.0847764283104315E-6</c:v>
                </c:pt>
                <c:pt idx="65">
                  <c:v>8.7229463285862756E-7</c:v>
                </c:pt>
                <c:pt idx="66">
                  <c:v>7.0143291740690949E-7</c:v>
                </c:pt>
                <c:pt idx="67">
                  <c:v>5.6403891829832316E-7</c:v>
                </c:pt>
                <c:pt idx="68">
                  <c:v>4.5355711843288817E-7</c:v>
                </c:pt>
                <c:pt idx="69">
                  <c:v>3.6471606578117134E-7</c:v>
                </c:pt>
                <c:pt idx="70">
                  <c:v>2.9327685735303107E-7</c:v>
                </c:pt>
                <c:pt idx="71">
                  <c:v>2.3583088853255919E-7</c:v>
                </c:pt>
                <c:pt idx="72">
                  <c:v>1.8963721809556066E-7</c:v>
                </c:pt>
                <c:pt idx="73">
                  <c:v>1.5249178928764055E-7</c:v>
                </c:pt>
                <c:pt idx="74">
                  <c:v>1.2262226721357275E-7</c:v>
                </c:pt>
                <c:pt idx="75">
                  <c:v>9.8603474973074731E-8</c:v>
                </c:pt>
                <c:pt idx="76">
                  <c:v>7.9289393777797069E-8</c:v>
                </c:pt>
                <c:pt idx="77">
                  <c:v>6.3758482584747417E-8</c:v>
                </c:pt>
                <c:pt idx="78">
                  <c:v>6.3758482584747431E-8</c:v>
                </c:pt>
                <c:pt idx="79">
                  <c:v>5.1269708285764367E-8</c:v>
                </c:pt>
                <c:pt idx="80">
                  <c:v>4.1227188520104252E-8</c:v>
                </c:pt>
              </c:numCache>
            </c:numRef>
          </c:val>
          <c:smooth val="0"/>
        </c:ser>
        <c:ser>
          <c:idx val="4"/>
          <c:order val="4"/>
          <c:tx>
            <c:v>12 Sided</c:v>
          </c:tx>
          <c:marker>
            <c:symbol val="none"/>
          </c:marker>
          <c:cat>
            <c:numRef>
              <c:f>'Example 4-Which Dice W Errors'!$A$14:$A$94</c:f>
              <c:numCache>
                <c:formatCode>General</c:formatCod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numCache>
            </c:numRef>
          </c:cat>
          <c:val>
            <c:numRef>
              <c:f>'Example 4-Which Dice W Errors'!$Q$14:$Q$94</c:f>
              <c:numCache>
                <c:formatCode>0.000</c:formatCode>
                <c:ptCount val="81"/>
                <c:pt idx="0" formatCode="General">
                  <c:v>0.16666666666666669</c:v>
                </c:pt>
                <c:pt idx="1">
                  <c:v>0.15896188158961883</c:v>
                </c:pt>
                <c:pt idx="2">
                  <c:v>0.11256281407035176</c:v>
                </c:pt>
                <c:pt idx="3">
                  <c:v>7.2228672841629898E-2</c:v>
                </c:pt>
                <c:pt idx="4">
                  <c:v>0.12099170939893096</c:v>
                </c:pt>
                <c:pt idx="5">
                  <c:v>8.9394343253360306E-2</c:v>
                </c:pt>
                <c:pt idx="6">
                  <c:v>6.4239261335328701E-2</c:v>
                </c:pt>
                <c:pt idx="7">
                  <c:v>4.5090400407691467E-2</c:v>
                </c:pt>
                <c:pt idx="8">
                  <c:v>3.0984189628994071E-2</c:v>
                </c:pt>
                <c:pt idx="9">
                  <c:v>2.0867905552739433E-2</c:v>
                </c:pt>
                <c:pt idx="10">
                  <c:v>1.3778629504304106E-2</c:v>
                </c:pt>
                <c:pt idx="11">
                  <c:v>8.9155535258385234E-3</c:v>
                </c:pt>
                <c:pt idx="12">
                  <c:v>5.6491048935233771E-3</c:v>
                </c:pt>
                <c:pt idx="13">
                  <c:v>3.5021505650948406E-3</c:v>
                </c:pt>
                <c:pt idx="14">
                  <c:v>3.7171386770810068E-3</c:v>
                </c:pt>
                <c:pt idx="15">
                  <c:v>2.5587303964881613E-3</c:v>
                </c:pt>
                <c:pt idx="16">
                  <c:v>1.737140417655442E-3</c:v>
                </c:pt>
                <c:pt idx="17">
                  <c:v>1.1779144764339044E-3</c:v>
                </c:pt>
                <c:pt idx="18">
                  <c:v>7.9741887224374505E-4</c:v>
                </c:pt>
                <c:pt idx="19">
                  <c:v>5.3927721866824433E-4</c:v>
                </c:pt>
                <c:pt idx="20">
                  <c:v>3.6440308378439144E-4</c:v>
                </c:pt>
                <c:pt idx="21">
                  <c:v>2.4608101208613108E-4</c:v>
                </c:pt>
                <c:pt idx="22">
                  <c:v>1.6608940567935522E-4</c:v>
                </c:pt>
                <c:pt idx="23">
                  <c:v>1.1205366913607364E-4</c:v>
                </c:pt>
                <c:pt idx="24">
                  <c:v>7.5573014171926819E-5</c:v>
                </c:pt>
                <c:pt idx="25">
                  <c:v>5.0955692227284502E-5</c:v>
                </c:pt>
                <c:pt idx="26">
                  <c:v>3.4350059735246861E-5</c:v>
                </c:pt>
                <c:pt idx="27">
                  <c:v>2.3151993942088244E-5</c:v>
                </c:pt>
                <c:pt idx="28">
                  <c:v>1.5602367165385803E-5</c:v>
                </c:pt>
                <c:pt idx="29">
                  <c:v>1.0513454202448392E-5</c:v>
                </c:pt>
                <c:pt idx="30">
                  <c:v>7.0837390435577143E-6</c:v>
                </c:pt>
                <c:pt idx="31">
                  <c:v>4.7725375316584406E-6</c:v>
                </c:pt>
                <c:pt idx="32">
                  <c:v>3.2152282706026724E-6</c:v>
                </c:pt>
                <c:pt idx="33">
                  <c:v>2.1659814542092565E-6</c:v>
                </c:pt>
                <c:pt idx="34">
                  <c:v>1.4590896206549352E-6</c:v>
                </c:pt>
                <c:pt idx="35">
                  <c:v>9.8287118581964172E-7</c:v>
                </c:pt>
                <c:pt idx="36">
                  <c:v>6.6206574463391577E-7</c:v>
                </c:pt>
                <c:pt idx="37">
                  <c:v>4.4596163780203677E-7</c:v>
                </c:pt>
                <c:pt idx="38">
                  <c:v>3.0039130120172769E-7</c:v>
                </c:pt>
                <c:pt idx="39">
                  <c:v>2.0233543723177541E-7</c:v>
                </c:pt>
                <c:pt idx="40">
                  <c:v>1.3628634127546507E-7</c:v>
                </c:pt>
                <c:pt idx="41">
                  <c:v>9.179717612804081E-8</c:v>
                </c:pt>
                <c:pt idx="42">
                  <c:v>6.1830617577319254E-8</c:v>
                </c:pt>
                <c:pt idx="43">
                  <c:v>4.1646226413500177E-8</c:v>
                </c:pt>
                <c:pt idx="44">
                  <c:v>2.8050846100758117E-8</c:v>
                </c:pt>
                <c:pt idx="45">
                  <c:v>1.8893606183614727E-8</c:v>
                </c:pt>
                <c:pt idx="46">
                  <c:v>1.2725727324256492E-8</c:v>
                </c:pt>
                <c:pt idx="47">
                  <c:v>8.5713544030739255E-9</c:v>
                </c:pt>
                <c:pt idx="48">
                  <c:v>5.7731860752252057E-9</c:v>
                </c:pt>
                <c:pt idx="49">
                  <c:v>3.8884907183938133E-9</c:v>
                </c:pt>
                <c:pt idx="50">
                  <c:v>2.619063945433862E-9</c:v>
                </c:pt>
                <c:pt idx="51">
                  <c:v>1.7640494484555249E-9</c:v>
                </c:pt>
                <c:pt idx="52">
                  <c:v>1.1881604714694779E-9</c:v>
                </c:pt>
                <c:pt idx="53">
                  <c:v>8.0027490334421944E-10</c:v>
                </c:pt>
                <c:pt idx="54">
                  <c:v>5.3901778672180263E-10</c:v>
                </c:pt>
                <c:pt idx="55">
                  <c:v>3.6305032956843379E-10</c:v>
                </c:pt>
                <c:pt idx="56">
                  <c:v>2.4452904155582804E-10</c:v>
                </c:pt>
                <c:pt idx="57">
                  <c:v>1.647001339932842E-10</c:v>
                </c:pt>
                <c:pt idx="58">
                  <c:v>1.1093213620346852E-10</c:v>
                </c:pt>
                <c:pt idx="59">
                  <c:v>7.4717224871949723E-11</c:v>
                </c:pt>
                <c:pt idx="60">
                  <c:v>5.03250292699534E-11</c:v>
                </c:pt>
                <c:pt idx="61">
                  <c:v>3.3895909855300421E-11</c:v>
                </c:pt>
                <c:pt idx="62">
                  <c:v>2.2830242319046468E-11</c:v>
                </c:pt>
                <c:pt idx="63">
                  <c:v>2.2830242319046468E-11</c:v>
                </c:pt>
                <c:pt idx="64">
                  <c:v>1.5377074491306859E-11</c:v>
                </c:pt>
                <c:pt idx="65">
                  <c:v>1.0357069555712215E-11</c:v>
                </c:pt>
                <c:pt idx="66">
                  <c:v>6.9758968377099253E-12</c:v>
                </c:pt>
                <c:pt idx="67">
                  <c:v>4.6985428455322274E-12</c:v>
                </c:pt>
                <c:pt idx="68">
                  <c:v>3.1646546373541808E-12</c:v>
                </c:pt>
                <c:pt idx="69">
                  <c:v>2.1315201512980413E-12</c:v>
                </c:pt>
                <c:pt idx="70">
                  <c:v>1.4356631597953395E-12</c:v>
                </c:pt>
                <c:pt idx="71">
                  <c:v>9.6697592950083558E-13</c:v>
                </c:pt>
                <c:pt idx="72">
                  <c:v>6.5129653243019405E-13</c:v>
                </c:pt>
                <c:pt idx="73">
                  <c:v>4.3867396940932344E-13</c:v>
                </c:pt>
                <c:pt idx="74">
                  <c:v>2.9546426313547956E-13</c:v>
                </c:pt>
                <c:pt idx="75">
                  <c:v>1.9900686242443958E-13</c:v>
                </c:pt>
                <c:pt idx="76">
                  <c:v>1.3403898896407275E-13</c:v>
                </c:pt>
                <c:pt idx="77">
                  <c:v>9.0280557542893395E-14</c:v>
                </c:pt>
                <c:pt idx="78">
                  <c:v>9.0280557542893421E-14</c:v>
                </c:pt>
                <c:pt idx="79">
                  <c:v>6.0807524052908496E-14</c:v>
                </c:pt>
                <c:pt idx="80">
                  <c:v>4.0956270907422047E-14</c:v>
                </c:pt>
              </c:numCache>
            </c:numRef>
          </c:val>
          <c:smooth val="0"/>
        </c:ser>
        <c:ser>
          <c:idx val="5"/>
          <c:order val="5"/>
          <c:tx>
            <c:v>20 Sided</c:v>
          </c:tx>
          <c:marker>
            <c:symbol val="none"/>
          </c:marker>
          <c:cat>
            <c:numRef>
              <c:f>'Example 4-Which Dice W Errors'!$A$14:$A$94</c:f>
              <c:numCache>
                <c:formatCode>General</c:formatCode>
                <c:ptCount val="8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numCache>
            </c:numRef>
          </c:cat>
          <c:val>
            <c:numRef>
              <c:f>'Example 4-Which Dice W Errors'!$R$14:$R$94</c:f>
              <c:numCache>
                <c:formatCode>0.000</c:formatCode>
                <c:ptCount val="81"/>
                <c:pt idx="0" formatCode="General">
                  <c:v>0.16666666666666669</c:v>
                </c:pt>
                <c:pt idx="1">
                  <c:v>9.7323600973236016E-2</c:v>
                </c:pt>
                <c:pt idx="2">
                  <c:v>4.2193474661939435E-2</c:v>
                </c:pt>
                <c:pt idx="3">
                  <c:v>1.657620690974005E-2</c:v>
                </c:pt>
                <c:pt idx="4">
                  <c:v>1.7000289275056341E-2</c:v>
                </c:pt>
                <c:pt idx="5">
                  <c:v>7.6901694882890621E-3</c:v>
                </c:pt>
                <c:pt idx="6">
                  <c:v>3.3833863016780145E-3</c:v>
                </c:pt>
                <c:pt idx="7">
                  <c:v>1.453986300958187E-3</c:v>
                </c:pt>
                <c:pt idx="8">
                  <c:v>6.1170430856248993E-4</c:v>
                </c:pt>
                <c:pt idx="9">
                  <c:v>2.5223504981881039E-4</c:v>
                </c:pt>
                <c:pt idx="10">
                  <c:v>1.0196656033869326E-4</c:v>
                </c:pt>
                <c:pt idx="11">
                  <c:v>4.0394778707688345E-5</c:v>
                </c:pt>
                <c:pt idx="12">
                  <c:v>1.5670459637850998E-5</c:v>
                </c:pt>
                <c:pt idx="13">
                  <c:v>5.9478784450831599E-6</c:v>
                </c:pt>
                <c:pt idx="14">
                  <c:v>3.8651042255994893E-6</c:v>
                </c:pt>
                <c:pt idx="15">
                  <c:v>1.6289289759045627E-6</c:v>
                </c:pt>
                <c:pt idx="16">
                  <c:v>6.7707646811575703E-7</c:v>
                </c:pt>
                <c:pt idx="17">
                  <c:v>2.8108762691688643E-7</c:v>
                </c:pt>
                <c:pt idx="18">
                  <c:v>1.1650368283224004E-7</c:v>
                </c:pt>
                <c:pt idx="19">
                  <c:v>4.8238122202078461E-8</c:v>
                </c:pt>
                <c:pt idx="20">
                  <c:v>1.9956553347628804E-8</c:v>
                </c:pt>
                <c:pt idx="21">
                  <c:v>8.2510035280014187E-9</c:v>
                </c:pt>
                <c:pt idx="22">
                  <c:v>3.4095398775300731E-9</c:v>
                </c:pt>
                <c:pt idx="23">
                  <c:v>1.4083321697153855E-9</c:v>
                </c:pt>
                <c:pt idx="24">
                  <c:v>5.8152841005453964E-10</c:v>
                </c:pt>
                <c:pt idx="25">
                  <c:v>2.4006125549656133E-10</c:v>
                </c:pt>
                <c:pt idx="26">
                  <c:v>9.90790967281284E-11</c:v>
                </c:pt>
                <c:pt idx="27">
                  <c:v>4.0885387365641483E-11</c:v>
                </c:pt>
                <c:pt idx="28">
                  <c:v>1.6869234877894273E-11</c:v>
                </c:pt>
                <c:pt idx="29">
                  <c:v>6.9594592022725639E-12</c:v>
                </c:pt>
                <c:pt idx="30">
                  <c:v>2.8708982109899434E-12</c:v>
                </c:pt>
                <c:pt idx="31">
                  <c:v>1.1842128458964865E-12</c:v>
                </c:pt>
                <c:pt idx="32">
                  <c:v>4.884469498386229E-13</c:v>
                </c:pt>
                <c:pt idx="33">
                  <c:v>2.0145845479648645E-13</c:v>
                </c:pt>
                <c:pt idx="34">
                  <c:v>8.3087923919133462E-14</c:v>
                </c:pt>
                <c:pt idx="35">
                  <c:v>3.4267128844284848E-14</c:v>
                </c:pt>
                <c:pt idx="36">
                  <c:v>1.4132122941361736E-14</c:v>
                </c:pt>
                <c:pt idx="37">
                  <c:v>5.8281264425227513E-15</c:v>
                </c:pt>
                <c:pt idx="38">
                  <c:v>2.4034992468797438E-15</c:v>
                </c:pt>
                <c:pt idx="39">
                  <c:v>9.9118281834966152E-16</c:v>
                </c:pt>
                <c:pt idx="40">
                  <c:v>4.0875146321816351E-16</c:v>
                </c:pt>
                <c:pt idx="41">
                  <c:v>1.685627018840564E-16</c:v>
                </c:pt>
                <c:pt idx="42">
                  <c:v>6.9512182010884664E-17</c:v>
                </c:pt>
                <c:pt idx="43">
                  <c:v>2.8665410643200931E-17</c:v>
                </c:pt>
                <c:pt idx="44">
                  <c:v>1.1820984608821169E-17</c:v>
                </c:pt>
                <c:pt idx="45">
                  <c:v>4.8746980517654364E-18</c:v>
                </c:pt>
                <c:pt idx="46">
                  <c:v>2.0102063896799404E-18</c:v>
                </c:pt>
                <c:pt idx="47">
                  <c:v>8.2895825913490234E-19</c:v>
                </c:pt>
                <c:pt idx="48">
                  <c:v>3.418408349815671E-19</c:v>
                </c:pt>
                <c:pt idx="49">
                  <c:v>1.40966081142493E-19</c:v>
                </c:pt>
                <c:pt idx="50">
                  <c:v>5.8130604147791153E-20</c:v>
                </c:pt>
                <c:pt idx="51">
                  <c:v>2.3971469832877663E-20</c:v>
                </c:pt>
                <c:pt idx="52">
                  <c:v>9.885170940789754E-21</c:v>
                </c:pt>
                <c:pt idx="53">
                  <c:v>4.0763686812461353E-21</c:v>
                </c:pt>
                <c:pt idx="54">
                  <c:v>1.6809799359573699E-21</c:v>
                </c:pt>
                <c:pt idx="55">
                  <c:v>6.9318865034595794E-22</c:v>
                </c:pt>
                <c:pt idx="56">
                  <c:v>2.8585133730514183E-22</c:v>
                </c:pt>
                <c:pt idx="57">
                  <c:v>1.1787695534499353E-22</c:v>
                </c:pt>
                <c:pt idx="58">
                  <c:v>4.8609091956448738E-23</c:v>
                </c:pt>
                <c:pt idx="59">
                  <c:v>2.0044999042659796E-23</c:v>
                </c:pt>
                <c:pt idx="60">
                  <c:v>8.2659831875928112E-24</c:v>
                </c:pt>
                <c:pt idx="61">
                  <c:v>3.4086542538705898E-24</c:v>
                </c:pt>
                <c:pt idx="62">
                  <c:v>1.405631082067845E-24</c:v>
                </c:pt>
                <c:pt idx="63">
                  <c:v>2.81126216413569E-23</c:v>
                </c:pt>
                <c:pt idx="64">
                  <c:v>1.1592836729920478E-23</c:v>
                </c:pt>
                <c:pt idx="65">
                  <c:v>4.7805522446383956E-24</c:v>
                </c:pt>
                <c:pt idx="66">
                  <c:v>1.9713620872035588E-24</c:v>
                </c:pt>
                <c:pt idx="67">
                  <c:v>8.1293293115940581E-25</c:v>
                </c:pt>
                <c:pt idx="68">
                  <c:v>3.3523011174226676E-25</c:v>
                </c:pt>
                <c:pt idx="69">
                  <c:v>1.3823923361848357E-25</c:v>
                </c:pt>
                <c:pt idx="70">
                  <c:v>5.700587360589064E-26</c:v>
                </c:pt>
                <c:pt idx="71">
                  <c:v>2.3507578095124106E-26</c:v>
                </c:pt>
                <c:pt idx="72">
                  <c:v>9.6938470849621026E-27</c:v>
                </c:pt>
                <c:pt idx="73">
                  <c:v>3.9974628639366352E-27</c:v>
                </c:pt>
                <c:pt idx="74">
                  <c:v>1.6484383436451679E-27</c:v>
                </c:pt>
                <c:pt idx="75">
                  <c:v>6.7976840545931129E-28</c:v>
                </c:pt>
                <c:pt idx="76">
                  <c:v>2.8031687364472538E-28</c:v>
                </c:pt>
                <c:pt idx="77">
                  <c:v>1.1559458886528433E-28</c:v>
                </c:pt>
                <c:pt idx="78">
                  <c:v>2.3118917773056872E-27</c:v>
                </c:pt>
                <c:pt idx="79">
                  <c:v>9.5335744584678423E-28</c:v>
                </c:pt>
                <c:pt idx="80">
                  <c:v>3.9313709501893383E-28</c:v>
                </c:pt>
              </c:numCache>
            </c:numRef>
          </c:val>
          <c:smooth val="0"/>
        </c:ser>
        <c:dLbls>
          <c:showLegendKey val="0"/>
          <c:showVal val="0"/>
          <c:showCatName val="0"/>
          <c:showSerName val="0"/>
          <c:showPercent val="0"/>
          <c:showBubbleSize val="0"/>
        </c:dLbls>
        <c:marker val="1"/>
        <c:smooth val="0"/>
        <c:axId val="126044800"/>
        <c:axId val="126067456"/>
      </c:lineChart>
      <c:catAx>
        <c:axId val="126044800"/>
        <c:scaling>
          <c:orientation val="minMax"/>
        </c:scaling>
        <c:delete val="0"/>
        <c:axPos val="b"/>
        <c:title>
          <c:tx>
            <c:rich>
              <a:bodyPr/>
              <a:lstStyle/>
              <a:p>
                <a:pPr>
                  <a:defRPr sz="1400"/>
                </a:pPr>
                <a:r>
                  <a:rPr lang="en-US" sz="1400"/>
                  <a:t>Roll Number</a:t>
                </a:r>
              </a:p>
            </c:rich>
          </c:tx>
          <c:overlay val="0"/>
        </c:title>
        <c:numFmt formatCode="General" sourceLinked="1"/>
        <c:majorTickMark val="out"/>
        <c:minorTickMark val="none"/>
        <c:tickLblPos val="nextTo"/>
        <c:txPr>
          <a:bodyPr/>
          <a:lstStyle/>
          <a:p>
            <a:pPr>
              <a:defRPr sz="1200"/>
            </a:pPr>
            <a:endParaRPr lang="en-US"/>
          </a:p>
        </c:txPr>
        <c:crossAx val="126067456"/>
        <c:crosses val="autoZero"/>
        <c:auto val="1"/>
        <c:lblAlgn val="ctr"/>
        <c:lblOffset val="100"/>
        <c:noMultiLvlLbl val="0"/>
      </c:catAx>
      <c:valAx>
        <c:axId val="126067456"/>
        <c:scaling>
          <c:orientation val="minMax"/>
          <c:max val="1"/>
        </c:scaling>
        <c:delete val="0"/>
        <c:axPos val="l"/>
        <c:majorGridlines/>
        <c:title>
          <c:tx>
            <c:rich>
              <a:bodyPr rot="-5400000" vert="horz"/>
              <a:lstStyle/>
              <a:p>
                <a:pPr>
                  <a:defRPr sz="1400"/>
                </a:pPr>
                <a:r>
                  <a:rPr lang="en-US" sz="1400"/>
                  <a:t>Normalized Probability</a:t>
                </a:r>
              </a:p>
            </c:rich>
          </c:tx>
          <c:overlay val="0"/>
        </c:title>
        <c:numFmt formatCode="General" sourceLinked="1"/>
        <c:majorTickMark val="out"/>
        <c:minorTickMark val="none"/>
        <c:tickLblPos val="nextTo"/>
        <c:txPr>
          <a:bodyPr/>
          <a:lstStyle/>
          <a:p>
            <a:pPr>
              <a:defRPr sz="1200"/>
            </a:pPr>
            <a:endParaRPr lang="en-US"/>
          </a:p>
        </c:txPr>
        <c:crossAx val="126044800"/>
        <c:crosses val="autoZero"/>
        <c:crossBetween val="between"/>
        <c:majorUnit val="0.2"/>
      </c:valAx>
    </c:plotArea>
    <c:legend>
      <c:legendPos val="r"/>
      <c:layout>
        <c:manualLayout>
          <c:xMode val="edge"/>
          <c:yMode val="edge"/>
          <c:x val="0.85060644270030117"/>
          <c:y val="0.29029211517213238"/>
          <c:w val="0.14939355729969883"/>
          <c:h val="0.41152197241071847"/>
        </c:manualLayout>
      </c:layout>
      <c:overlay val="0"/>
      <c:txPr>
        <a:bodyPr/>
        <a:lstStyle/>
        <a:p>
          <a:pPr>
            <a:defRPr sz="14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xdr:col>
      <xdr:colOff>1820484</xdr:colOff>
      <xdr:row>28</xdr:row>
      <xdr:rowOff>47171</xdr:rowOff>
    </xdr:from>
    <xdr:to>
      <xdr:col>11</xdr:col>
      <xdr:colOff>440390</xdr:colOff>
      <xdr:row>50</xdr:row>
      <xdr:rowOff>99539</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373138</xdr:colOff>
      <xdr:row>34</xdr:row>
      <xdr:rowOff>29029</xdr:rowOff>
    </xdr:from>
    <xdr:to>
      <xdr:col>5</xdr:col>
      <xdr:colOff>4838</xdr:colOff>
      <xdr:row>35</xdr:row>
      <xdr:rowOff>162379</xdr:rowOff>
    </xdr:to>
    <xdr:sp macro="" textlink="">
      <xdr:nvSpPr>
        <xdr:cNvPr id="10" name="TextBox 9"/>
        <xdr:cNvSpPr txBox="1"/>
      </xdr:nvSpPr>
      <xdr:spPr>
        <a:xfrm>
          <a:off x="4611763" y="7068004"/>
          <a:ext cx="1536700" cy="323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t>Rolled an 8</a:t>
          </a:r>
        </a:p>
      </xdr:txBody>
    </xdr:sp>
    <xdr:clientData/>
  </xdr:twoCellAnchor>
  <xdr:twoCellAnchor>
    <xdr:from>
      <xdr:col>3</xdr:col>
      <xdr:colOff>1271663</xdr:colOff>
      <xdr:row>36</xdr:row>
      <xdr:rowOff>454</xdr:rowOff>
    </xdr:from>
    <xdr:to>
      <xdr:col>4</xdr:col>
      <xdr:colOff>490613</xdr:colOff>
      <xdr:row>36</xdr:row>
      <xdr:rowOff>114754</xdr:rowOff>
    </xdr:to>
    <xdr:cxnSp macro="">
      <xdr:nvCxnSpPr>
        <xdr:cNvPr id="12" name="Straight Arrow Connector 11"/>
        <xdr:cNvCxnSpPr/>
      </xdr:nvCxnSpPr>
      <xdr:spPr>
        <a:xfrm>
          <a:off x="5510288" y="7420429"/>
          <a:ext cx="514350" cy="114300"/>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315683</xdr:colOff>
      <xdr:row>185</xdr:row>
      <xdr:rowOff>164647</xdr:rowOff>
    </xdr:from>
    <xdr:to>
      <xdr:col>43</xdr:col>
      <xdr:colOff>420119</xdr:colOff>
      <xdr:row>213</xdr:row>
      <xdr:rowOff>167029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163285</xdr:colOff>
      <xdr:row>11</xdr:row>
      <xdr:rowOff>95250</xdr:rowOff>
    </xdr:from>
    <xdr:to>
      <xdr:col>43</xdr:col>
      <xdr:colOff>267721</xdr:colOff>
      <xdr:row>37</xdr:row>
      <xdr:rowOff>15989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204107</xdr:colOff>
      <xdr:row>38</xdr:row>
      <xdr:rowOff>68035</xdr:rowOff>
    </xdr:from>
    <xdr:to>
      <xdr:col>43</xdr:col>
      <xdr:colOff>308543</xdr:colOff>
      <xdr:row>66</xdr:row>
      <xdr:rowOff>70417</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244929</xdr:colOff>
      <xdr:row>67</xdr:row>
      <xdr:rowOff>81643</xdr:rowOff>
    </xdr:from>
    <xdr:to>
      <xdr:col>43</xdr:col>
      <xdr:colOff>349365</xdr:colOff>
      <xdr:row>95</xdr:row>
      <xdr:rowOff>84025</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29</xdr:col>
      <xdr:colOff>285750</xdr:colOff>
      <xdr:row>96</xdr:row>
      <xdr:rowOff>122465</xdr:rowOff>
    </xdr:from>
    <xdr:to>
      <xdr:col>43</xdr:col>
      <xdr:colOff>390186</xdr:colOff>
      <xdr:row>124</xdr:row>
      <xdr:rowOff>97633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367393</xdr:colOff>
      <xdr:row>125</xdr:row>
      <xdr:rowOff>136071</xdr:rowOff>
    </xdr:from>
    <xdr:to>
      <xdr:col>43</xdr:col>
      <xdr:colOff>471829</xdr:colOff>
      <xdr:row>153</xdr:row>
      <xdr:rowOff>138453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29</xdr:col>
      <xdr:colOff>367393</xdr:colOff>
      <xdr:row>155</xdr:row>
      <xdr:rowOff>0</xdr:rowOff>
    </xdr:from>
    <xdr:to>
      <xdr:col>43</xdr:col>
      <xdr:colOff>471829</xdr:colOff>
      <xdr:row>183</xdr:row>
      <xdr:rowOff>2382</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212270</xdr:colOff>
      <xdr:row>13</xdr:row>
      <xdr:rowOff>352424</xdr:rowOff>
    </xdr:from>
    <xdr:to>
      <xdr:col>31</xdr:col>
      <xdr:colOff>57149</xdr:colOff>
      <xdr:row>34</xdr:row>
      <xdr:rowOff>119496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193220</xdr:colOff>
      <xdr:row>13</xdr:row>
      <xdr:rowOff>314324</xdr:rowOff>
    </xdr:from>
    <xdr:to>
      <xdr:col>31</xdr:col>
      <xdr:colOff>38099</xdr:colOff>
      <xdr:row>34</xdr:row>
      <xdr:rowOff>81396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505883</xdr:colOff>
      <xdr:row>18</xdr:row>
      <xdr:rowOff>35982</xdr:rowOff>
    </xdr:from>
    <xdr:to>
      <xdr:col>17</xdr:col>
      <xdr:colOff>4234</xdr:colOff>
      <xdr:row>44</xdr:row>
      <xdr:rowOff>10583</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505883</xdr:colOff>
      <xdr:row>18</xdr:row>
      <xdr:rowOff>35982</xdr:rowOff>
    </xdr:from>
    <xdr:to>
      <xdr:col>17</xdr:col>
      <xdr:colOff>4234</xdr:colOff>
      <xdr:row>44</xdr:row>
      <xdr:rowOff>10583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G20"/>
  <sheetViews>
    <sheetView tabSelected="1" zoomScale="110" zoomScaleNormal="110" workbookViewId="0"/>
  </sheetViews>
  <sheetFormatPr defaultRowHeight="15" x14ac:dyDescent="0.25"/>
  <cols>
    <col min="3" max="6" width="19.5703125" customWidth="1"/>
    <col min="7" max="7" width="22.42578125" bestFit="1" customWidth="1"/>
  </cols>
  <sheetData>
    <row r="2" spans="3:7" x14ac:dyDescent="0.25">
      <c r="C2" s="73" t="s">
        <v>0</v>
      </c>
    </row>
    <row r="3" spans="3:7" ht="40.5" customHeight="1" x14ac:dyDescent="0.25">
      <c r="C3" s="88" t="s">
        <v>409</v>
      </c>
      <c r="D3" s="88"/>
      <c r="E3" s="88"/>
      <c r="F3" s="88"/>
      <c r="G3" s="88"/>
    </row>
    <row r="4" spans="3:7" ht="32.25" customHeight="1" x14ac:dyDescent="0.25">
      <c r="C4" s="88" t="s">
        <v>410</v>
      </c>
      <c r="D4" s="88"/>
      <c r="E4" s="88"/>
      <c r="F4" s="88"/>
      <c r="G4" s="88"/>
    </row>
    <row r="6" spans="3:7" ht="15.75" thickBot="1" x14ac:dyDescent="0.3"/>
    <row r="7" spans="3:7" ht="15.75" thickTop="1" x14ac:dyDescent="0.25">
      <c r="C7" s="28" t="s">
        <v>19</v>
      </c>
      <c r="D7" s="29" t="s">
        <v>20</v>
      </c>
      <c r="E7" s="29" t="s">
        <v>21</v>
      </c>
      <c r="F7" s="29" t="s">
        <v>22</v>
      </c>
      <c r="G7" s="30" t="s">
        <v>23</v>
      </c>
    </row>
    <row r="8" spans="3:7" x14ac:dyDescent="0.25">
      <c r="C8" s="31" t="s">
        <v>24</v>
      </c>
      <c r="D8" s="32" t="s">
        <v>25</v>
      </c>
      <c r="E8" s="32" t="s">
        <v>26</v>
      </c>
      <c r="F8" s="32" t="s">
        <v>27</v>
      </c>
      <c r="G8" s="33" t="s">
        <v>28</v>
      </c>
    </row>
    <row r="9" spans="3:7" x14ac:dyDescent="0.25">
      <c r="C9" s="31">
        <v>4</v>
      </c>
      <c r="D9" s="34">
        <f>1/3</f>
        <v>0.33333333333333331</v>
      </c>
      <c r="E9" s="34">
        <f>1/C9</f>
        <v>0.25</v>
      </c>
      <c r="F9" s="35">
        <f>D9*E9</f>
        <v>8.3333333333333329E-2</v>
      </c>
      <c r="G9" s="36">
        <f>F9/$F$13</f>
        <v>0.46153846153846151</v>
      </c>
    </row>
    <row r="10" spans="3:7" x14ac:dyDescent="0.25">
      <c r="C10" s="31">
        <v>6</v>
      </c>
      <c r="D10" s="34">
        <f>1/3</f>
        <v>0.33333333333333331</v>
      </c>
      <c r="E10" s="34">
        <f>1/C10</f>
        <v>0.16666666666666666</v>
      </c>
      <c r="F10" s="35">
        <f>D10*E10</f>
        <v>5.5555555555555552E-2</v>
      </c>
      <c r="G10" s="36">
        <f>F10/$F$13</f>
        <v>0.30769230769230765</v>
      </c>
    </row>
    <row r="11" spans="3:7" x14ac:dyDescent="0.25">
      <c r="C11" s="31">
        <v>8</v>
      </c>
      <c r="D11" s="34">
        <f>1/3</f>
        <v>0.33333333333333331</v>
      </c>
      <c r="E11" s="34">
        <f>1/C11</f>
        <v>0.125</v>
      </c>
      <c r="F11" s="35">
        <f>D11*E11</f>
        <v>4.1666666666666664E-2</v>
      </c>
      <c r="G11" s="36">
        <f>F11/$F$13</f>
        <v>0.23076923076923075</v>
      </c>
    </row>
    <row r="12" spans="3:7" x14ac:dyDescent="0.25">
      <c r="C12" s="31"/>
      <c r="D12" s="32"/>
      <c r="E12" s="32"/>
      <c r="F12" s="32"/>
      <c r="G12" s="33"/>
    </row>
    <row r="13" spans="3:7" ht="15.75" thickBot="1" x14ac:dyDescent="0.3">
      <c r="C13" s="37"/>
      <c r="D13" s="38"/>
      <c r="E13" s="38" t="s">
        <v>29</v>
      </c>
      <c r="F13" s="39">
        <f>SUM(F9:F11)</f>
        <v>0.18055555555555555</v>
      </c>
      <c r="G13" s="40"/>
    </row>
    <row r="14" spans="3:7" ht="15.75" customHeight="1" thickTop="1" x14ac:dyDescent="0.25"/>
    <row r="20" spans="6:6" x14ac:dyDescent="0.25">
      <c r="F20" s="27"/>
    </row>
  </sheetData>
  <mergeCells count="2">
    <mergeCell ref="C3:G3"/>
    <mergeCell ref="C4:G4"/>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9"/>
  <sheetViews>
    <sheetView zoomScaleNormal="100" workbookViewId="0"/>
  </sheetViews>
  <sheetFormatPr defaultRowHeight="15" x14ac:dyDescent="0.25"/>
  <cols>
    <col min="1" max="1" width="9.140625" customWidth="1"/>
    <col min="2" max="2" width="22.85546875" customWidth="1"/>
    <col min="3" max="3" width="31.5703125" customWidth="1"/>
    <col min="4" max="4" width="19.42578125" style="7" customWidth="1"/>
    <col min="12" max="12" width="9.85546875" customWidth="1"/>
  </cols>
  <sheetData>
    <row r="2" spans="1:18" x14ac:dyDescent="0.25">
      <c r="C2" s="73" t="s">
        <v>2</v>
      </c>
    </row>
    <row r="3" spans="1:18" x14ac:dyDescent="0.25">
      <c r="C3" t="s">
        <v>411</v>
      </c>
    </row>
    <row r="4" spans="1:18" x14ac:dyDescent="0.25">
      <c r="C4" t="s">
        <v>12</v>
      </c>
    </row>
    <row r="5" spans="1:18" x14ac:dyDescent="0.25">
      <c r="C5" t="s">
        <v>13</v>
      </c>
    </row>
    <row r="8" spans="1:18" ht="18.75" customHeight="1" x14ac:dyDescent="0.25">
      <c r="B8" s="89" t="s">
        <v>412</v>
      </c>
      <c r="C8" s="89"/>
    </row>
    <row r="9" spans="1:18" x14ac:dyDescent="0.25">
      <c r="B9" s="90">
        <v>8</v>
      </c>
      <c r="C9" s="90"/>
    </row>
    <row r="10" spans="1:18" ht="15.75" thickBot="1" x14ac:dyDescent="0.3"/>
    <row r="11" spans="1:18" ht="16.5" thickTop="1" thickBot="1" x14ac:dyDescent="0.3">
      <c r="L11" s="8"/>
      <c r="M11" s="91" t="s">
        <v>1</v>
      </c>
      <c r="N11" s="91"/>
      <c r="O11" s="91"/>
      <c r="P11" s="91"/>
      <c r="Q11" s="91"/>
      <c r="R11" s="92"/>
    </row>
    <row r="12" spans="1:18" ht="15.75" thickTop="1" x14ac:dyDescent="0.25">
      <c r="A12" t="s">
        <v>14</v>
      </c>
      <c r="D12" s="13" t="s">
        <v>15</v>
      </c>
      <c r="E12" s="14">
        <v>4</v>
      </c>
      <c r="F12" s="14">
        <v>6</v>
      </c>
      <c r="G12" s="14">
        <v>8</v>
      </c>
      <c r="H12" s="14">
        <v>10</v>
      </c>
      <c r="I12" s="14">
        <v>12</v>
      </c>
      <c r="J12" s="15">
        <v>20</v>
      </c>
      <c r="K12" s="7"/>
      <c r="L12" s="9"/>
      <c r="M12" s="10">
        <v>4</v>
      </c>
      <c r="N12" s="10">
        <v>6</v>
      </c>
      <c r="O12" s="10">
        <v>8</v>
      </c>
      <c r="P12" s="10">
        <v>10</v>
      </c>
      <c r="Q12" s="10">
        <v>12</v>
      </c>
      <c r="R12" s="11">
        <v>20</v>
      </c>
    </row>
    <row r="13" spans="1:18" ht="51" customHeight="1" x14ac:dyDescent="0.25">
      <c r="A13">
        <v>0</v>
      </c>
      <c r="B13" s="1" t="s">
        <v>5</v>
      </c>
      <c r="C13" s="4" t="s">
        <v>6</v>
      </c>
      <c r="D13" s="16" t="s">
        <v>9</v>
      </c>
      <c r="E13" s="17">
        <f t="shared" ref="E13:J13" si="0">1/6</f>
        <v>0.16666666666666666</v>
      </c>
      <c r="F13" s="17">
        <f t="shared" si="0"/>
        <v>0.16666666666666666</v>
      </c>
      <c r="G13" s="17">
        <f t="shared" si="0"/>
        <v>0.16666666666666666</v>
      </c>
      <c r="H13" s="17">
        <f t="shared" si="0"/>
        <v>0.16666666666666666</v>
      </c>
      <c r="I13" s="17">
        <f t="shared" si="0"/>
        <v>0.16666666666666666</v>
      </c>
      <c r="J13" s="18">
        <f t="shared" si="0"/>
        <v>0.16666666666666666</v>
      </c>
      <c r="K13" s="7"/>
      <c r="L13" s="9"/>
      <c r="M13" s="10">
        <f t="shared" ref="M13:M28" si="1">E13/SUM($E13:$J13)</f>
        <v>0.16666666666666669</v>
      </c>
      <c r="N13" s="10">
        <f t="shared" ref="N13:N28" si="2">F13/SUM($E13:$J13)</f>
        <v>0.16666666666666669</v>
      </c>
      <c r="O13" s="10">
        <f t="shared" ref="O13:O28" si="3">G13/SUM($E13:$J13)</f>
        <v>0.16666666666666669</v>
      </c>
      <c r="P13" s="10">
        <f t="shared" ref="P13:P28" si="4">H13/SUM($E13:$J13)</f>
        <v>0.16666666666666669</v>
      </c>
      <c r="Q13" s="10">
        <f t="shared" ref="Q13:Q28" si="5">I13/SUM($E13:$J13)</f>
        <v>0.16666666666666669</v>
      </c>
      <c r="R13" s="11">
        <f t="shared" ref="R13:R28" si="6">J13/SUM($E13:$J13)</f>
        <v>0.16666666666666669</v>
      </c>
    </row>
    <row r="14" spans="1:18" x14ac:dyDescent="0.25">
      <c r="A14">
        <v>1</v>
      </c>
      <c r="B14" s="21">
        <f ca="1">RANDBETWEEN(1,$B$9)</f>
        <v>6</v>
      </c>
      <c r="C14" s="22">
        <v>6</v>
      </c>
      <c r="D14" s="19" t="s">
        <v>30</v>
      </c>
      <c r="E14" s="23">
        <f>IF($C14&gt;E$12,     0,    1/E$12   *   M13)</f>
        <v>0</v>
      </c>
      <c r="F14" s="23">
        <f t="shared" ref="F14:F28" si="7">IF($C14&gt;F$12,0,1/F$12*N13)</f>
        <v>2.777777777777778E-2</v>
      </c>
      <c r="G14" s="23">
        <f t="shared" ref="G14:G28" si="8">IF($C14&gt;G$12,0,1/G$12*O13)</f>
        <v>2.0833333333333336E-2</v>
      </c>
      <c r="H14" s="23">
        <f t="shared" ref="H14:H28" si="9">IF($C14&gt;H$12,0,1/H$12*P13)</f>
        <v>1.666666666666667E-2</v>
      </c>
      <c r="I14" s="23">
        <f t="shared" ref="I14:I28" si="10">IF($C14&gt;I$12,0,1/I$12*Q13)</f>
        <v>1.388888888888889E-2</v>
      </c>
      <c r="J14" s="24">
        <f t="shared" ref="J14:J28" si="11">IF($C14&gt;J$12,0,1/J$12*R13)</f>
        <v>8.333333333333335E-3</v>
      </c>
      <c r="L14" s="9" t="s">
        <v>30</v>
      </c>
      <c r="M14" s="23">
        <f t="shared" si="1"/>
        <v>0</v>
      </c>
      <c r="N14" s="23">
        <f t="shared" si="2"/>
        <v>0.31746031746031739</v>
      </c>
      <c r="O14" s="23">
        <f t="shared" si="3"/>
        <v>0.23809523809523805</v>
      </c>
      <c r="P14" s="23">
        <f t="shared" si="4"/>
        <v>0.19047619047619047</v>
      </c>
      <c r="Q14" s="23">
        <f t="shared" si="5"/>
        <v>0.15873015873015869</v>
      </c>
      <c r="R14" s="24">
        <f t="shared" si="6"/>
        <v>9.5238095238095233E-2</v>
      </c>
    </row>
    <row r="15" spans="1:18" x14ac:dyDescent="0.25">
      <c r="A15">
        <v>2</v>
      </c>
      <c r="B15" s="21">
        <f t="shared" ref="B15:B28" ca="1" si="12">RANDBETWEEN(1,$B$9)</f>
        <v>6</v>
      </c>
      <c r="C15" s="22">
        <v>3</v>
      </c>
      <c r="D15" s="19" t="s">
        <v>31</v>
      </c>
      <c r="E15" s="23">
        <f t="shared" ref="E15:E28" si="13">IF($C15&gt;E$12,0,1/E$12*M14)</f>
        <v>0</v>
      </c>
      <c r="F15" s="23">
        <f t="shared" si="7"/>
        <v>5.2910052910052893E-2</v>
      </c>
      <c r="G15" s="23">
        <f t="shared" si="8"/>
        <v>2.9761904761904757E-2</v>
      </c>
      <c r="H15" s="23">
        <f t="shared" si="9"/>
        <v>1.9047619047619049E-2</v>
      </c>
      <c r="I15" s="23">
        <f t="shared" si="10"/>
        <v>1.3227513227513223E-2</v>
      </c>
      <c r="J15" s="24">
        <f t="shared" si="11"/>
        <v>4.7619047619047623E-3</v>
      </c>
      <c r="L15" s="9" t="s">
        <v>31</v>
      </c>
      <c r="M15" s="23">
        <f t="shared" si="1"/>
        <v>0</v>
      </c>
      <c r="N15" s="23">
        <f t="shared" si="2"/>
        <v>0.44198895027624308</v>
      </c>
      <c r="O15" s="23">
        <f t="shared" si="3"/>
        <v>0.24861878453038674</v>
      </c>
      <c r="P15" s="23">
        <f t="shared" si="4"/>
        <v>0.15911602209944756</v>
      </c>
      <c r="Q15" s="23">
        <f t="shared" si="5"/>
        <v>0.11049723756906077</v>
      </c>
      <c r="R15" s="24">
        <f t="shared" si="6"/>
        <v>3.9779005524861889E-2</v>
      </c>
    </row>
    <row r="16" spans="1:18" x14ac:dyDescent="0.25">
      <c r="A16">
        <v>3</v>
      </c>
      <c r="B16" s="21">
        <f t="shared" ca="1" si="12"/>
        <v>6</v>
      </c>
      <c r="C16" s="22">
        <v>2</v>
      </c>
      <c r="D16" s="19" t="s">
        <v>32</v>
      </c>
      <c r="E16" s="23">
        <f t="shared" si="13"/>
        <v>0</v>
      </c>
      <c r="F16" s="23">
        <f t="shared" si="7"/>
        <v>7.3664825046040508E-2</v>
      </c>
      <c r="G16" s="23">
        <f t="shared" si="8"/>
        <v>3.1077348066298343E-2</v>
      </c>
      <c r="H16" s="23">
        <f t="shared" si="9"/>
        <v>1.5911602209944756E-2</v>
      </c>
      <c r="I16" s="23">
        <f t="shared" si="10"/>
        <v>9.2081031307550635E-3</v>
      </c>
      <c r="J16" s="24">
        <f t="shared" si="11"/>
        <v>1.9889502762430946E-3</v>
      </c>
      <c r="L16" s="9" t="s">
        <v>32</v>
      </c>
      <c r="M16" s="23">
        <f t="shared" si="1"/>
        <v>0</v>
      </c>
      <c r="N16" s="23">
        <f t="shared" si="2"/>
        <v>0.55869823311683764</v>
      </c>
      <c r="O16" s="23">
        <f t="shared" si="3"/>
        <v>0.23570081709616592</v>
      </c>
      <c r="P16" s="23">
        <f t="shared" si="4"/>
        <v>0.12067881835323699</v>
      </c>
      <c r="Q16" s="23">
        <f t="shared" si="5"/>
        <v>6.9837279139604705E-2</v>
      </c>
      <c r="R16" s="24">
        <f t="shared" si="6"/>
        <v>1.5084852294154624E-2</v>
      </c>
    </row>
    <row r="17" spans="1:18" x14ac:dyDescent="0.25">
      <c r="A17">
        <v>4</v>
      </c>
      <c r="B17" s="21">
        <f t="shared" ca="1" si="12"/>
        <v>2</v>
      </c>
      <c r="C17" s="22">
        <v>6</v>
      </c>
      <c r="D17" s="19" t="s">
        <v>33</v>
      </c>
      <c r="E17" s="23">
        <f t="shared" si="13"/>
        <v>0</v>
      </c>
      <c r="F17" s="23">
        <f t="shared" si="7"/>
        <v>9.3116372186139607E-2</v>
      </c>
      <c r="G17" s="23">
        <f t="shared" si="8"/>
        <v>2.9462602137020739E-2</v>
      </c>
      <c r="H17" s="23">
        <f t="shared" si="9"/>
        <v>1.20678818353237E-2</v>
      </c>
      <c r="I17" s="23">
        <f t="shared" si="10"/>
        <v>5.8197732616337254E-3</v>
      </c>
      <c r="J17" s="24">
        <f t="shared" si="11"/>
        <v>7.5424261470773124E-4</v>
      </c>
      <c r="L17" s="9" t="s">
        <v>33</v>
      </c>
      <c r="M17" s="23">
        <f t="shared" si="1"/>
        <v>0</v>
      </c>
      <c r="N17" s="23">
        <f t="shared" si="2"/>
        <v>0.65936692533081687</v>
      </c>
      <c r="O17" s="23">
        <f t="shared" si="3"/>
        <v>0.20862781621795379</v>
      </c>
      <c r="P17" s="23">
        <f t="shared" si="4"/>
        <v>8.545395352287391E-2</v>
      </c>
      <c r="Q17" s="23">
        <f t="shared" si="5"/>
        <v>4.1210432833176054E-2</v>
      </c>
      <c r="R17" s="24">
        <f t="shared" si="6"/>
        <v>5.3408720951796194E-3</v>
      </c>
    </row>
    <row r="18" spans="1:18" x14ac:dyDescent="0.25">
      <c r="A18">
        <v>5</v>
      </c>
      <c r="B18" s="21">
        <f t="shared" ca="1" si="12"/>
        <v>1</v>
      </c>
      <c r="C18" s="22">
        <v>8</v>
      </c>
      <c r="D18" s="19" t="s">
        <v>34</v>
      </c>
      <c r="E18" s="23">
        <f t="shared" si="13"/>
        <v>0</v>
      </c>
      <c r="F18" s="23">
        <f t="shared" si="7"/>
        <v>0</v>
      </c>
      <c r="G18" s="23">
        <f t="shared" si="8"/>
        <v>2.6078477027244223E-2</v>
      </c>
      <c r="H18" s="23">
        <f t="shared" si="9"/>
        <v>8.545395352287391E-3</v>
      </c>
      <c r="I18" s="23">
        <f t="shared" si="10"/>
        <v>3.4342027360980045E-3</v>
      </c>
      <c r="J18" s="24">
        <f t="shared" si="11"/>
        <v>2.6704360475898097E-4</v>
      </c>
      <c r="L18" s="9" t="s">
        <v>34</v>
      </c>
      <c r="M18" s="23">
        <f t="shared" si="1"/>
        <v>0</v>
      </c>
      <c r="N18" s="23">
        <f t="shared" si="2"/>
        <v>0</v>
      </c>
      <c r="O18" s="23">
        <f t="shared" si="3"/>
        <v>0.68045391372449215</v>
      </c>
      <c r="P18" s="23">
        <f t="shared" si="4"/>
        <v>0.22297113844924168</v>
      </c>
      <c r="Q18" s="23">
        <f t="shared" si="5"/>
        <v>8.9607099749727359E-2</v>
      </c>
      <c r="R18" s="24">
        <f t="shared" si="6"/>
        <v>6.9678480765388026E-3</v>
      </c>
    </row>
    <row r="19" spans="1:18" x14ac:dyDescent="0.25">
      <c r="A19">
        <v>6</v>
      </c>
      <c r="B19" s="21">
        <f t="shared" ca="1" si="12"/>
        <v>5</v>
      </c>
      <c r="C19" s="22">
        <v>5</v>
      </c>
      <c r="D19" s="19" t="s">
        <v>35</v>
      </c>
      <c r="E19" s="23">
        <f t="shared" si="13"/>
        <v>0</v>
      </c>
      <c r="F19" s="23">
        <f t="shared" si="7"/>
        <v>0</v>
      </c>
      <c r="G19" s="23">
        <f t="shared" si="8"/>
        <v>8.5056739215561519E-2</v>
      </c>
      <c r="H19" s="23">
        <f t="shared" si="9"/>
        <v>2.2297113844924169E-2</v>
      </c>
      <c r="I19" s="23">
        <f t="shared" si="10"/>
        <v>7.4672583124772794E-3</v>
      </c>
      <c r="J19" s="24">
        <f t="shared" si="11"/>
        <v>3.4839240382694014E-4</v>
      </c>
      <c r="L19" s="9" t="s">
        <v>35</v>
      </c>
      <c r="M19" s="23">
        <f t="shared" si="1"/>
        <v>0</v>
      </c>
      <c r="N19" s="23">
        <f t="shared" si="2"/>
        <v>0</v>
      </c>
      <c r="O19" s="23">
        <f t="shared" si="3"/>
        <v>0.73853525826081556</v>
      </c>
      <c r="P19" s="23">
        <f t="shared" si="4"/>
        <v>0.19360258674152334</v>
      </c>
      <c r="Q19" s="23">
        <f t="shared" si="5"/>
        <v>6.483711457982469E-2</v>
      </c>
      <c r="R19" s="24">
        <f t="shared" si="6"/>
        <v>3.0250404178363021E-3</v>
      </c>
    </row>
    <row r="20" spans="1:18" x14ac:dyDescent="0.25">
      <c r="A20">
        <v>7</v>
      </c>
      <c r="B20" s="21">
        <f t="shared" ca="1" si="12"/>
        <v>4</v>
      </c>
      <c r="C20" s="22">
        <v>6</v>
      </c>
      <c r="D20" s="19" t="s">
        <v>36</v>
      </c>
      <c r="E20" s="23">
        <f t="shared" si="13"/>
        <v>0</v>
      </c>
      <c r="F20" s="23">
        <f t="shared" si="7"/>
        <v>0</v>
      </c>
      <c r="G20" s="23">
        <f t="shared" si="8"/>
        <v>9.2316907282601945E-2</v>
      </c>
      <c r="H20" s="23">
        <f t="shared" si="9"/>
        <v>1.9360258674152336E-2</v>
      </c>
      <c r="I20" s="23">
        <f t="shared" si="10"/>
        <v>5.4030928816520569E-3</v>
      </c>
      <c r="J20" s="24">
        <f t="shared" si="11"/>
        <v>1.5125202089181513E-4</v>
      </c>
      <c r="L20" s="9" t="s">
        <v>36</v>
      </c>
      <c r="M20" s="23">
        <f t="shared" si="1"/>
        <v>0</v>
      </c>
      <c r="N20" s="23">
        <f t="shared" si="2"/>
        <v>0</v>
      </c>
      <c r="O20" s="23">
        <f t="shared" si="3"/>
        <v>0.78747519848482683</v>
      </c>
      <c r="P20" s="23">
        <f t="shared" si="4"/>
        <v>0.16514551874528527</v>
      </c>
      <c r="Q20" s="23">
        <f t="shared" si="5"/>
        <v>4.6089083404690361E-2</v>
      </c>
      <c r="R20" s="24">
        <f t="shared" si="6"/>
        <v>1.2901993651975412E-3</v>
      </c>
    </row>
    <row r="21" spans="1:18" x14ac:dyDescent="0.25">
      <c r="A21">
        <v>8</v>
      </c>
      <c r="B21" s="21">
        <f t="shared" ca="1" si="12"/>
        <v>2</v>
      </c>
      <c r="C21" s="22">
        <v>7</v>
      </c>
      <c r="D21" s="19" t="s">
        <v>37</v>
      </c>
      <c r="E21" s="23">
        <f t="shared" si="13"/>
        <v>0</v>
      </c>
      <c r="F21" s="23">
        <f t="shared" si="7"/>
        <v>0</v>
      </c>
      <c r="G21" s="23">
        <f t="shared" si="8"/>
        <v>9.8434399810603354E-2</v>
      </c>
      <c r="H21" s="23">
        <f t="shared" si="9"/>
        <v>1.6514551874528528E-2</v>
      </c>
      <c r="I21" s="23">
        <f t="shared" si="10"/>
        <v>3.8407569503908631E-3</v>
      </c>
      <c r="J21" s="24">
        <f t="shared" si="11"/>
        <v>6.4509968259877064E-5</v>
      </c>
      <c r="L21" s="9" t="s">
        <v>37</v>
      </c>
      <c r="M21" s="23">
        <f t="shared" si="1"/>
        <v>0</v>
      </c>
      <c r="N21" s="23">
        <f t="shared" si="2"/>
        <v>0</v>
      </c>
      <c r="O21" s="23">
        <f t="shared" si="3"/>
        <v>0.8281944130123674</v>
      </c>
      <c r="P21" s="23">
        <f t="shared" si="4"/>
        <v>0.1389479655710171</v>
      </c>
      <c r="Q21" s="23">
        <f t="shared" si="5"/>
        <v>3.2314855926103642E-2</v>
      </c>
      <c r="R21" s="24">
        <f t="shared" si="6"/>
        <v>5.4276549051178555E-4</v>
      </c>
    </row>
    <row r="22" spans="1:18" x14ac:dyDescent="0.25">
      <c r="A22">
        <v>9</v>
      </c>
      <c r="B22" s="21">
        <f t="shared" ca="1" si="12"/>
        <v>2</v>
      </c>
      <c r="C22" s="22">
        <v>2</v>
      </c>
      <c r="D22" s="19" t="s">
        <v>38</v>
      </c>
      <c r="E22" s="23">
        <f t="shared" si="13"/>
        <v>0</v>
      </c>
      <c r="F22" s="23">
        <f t="shared" si="7"/>
        <v>0</v>
      </c>
      <c r="G22" s="23">
        <f t="shared" si="8"/>
        <v>0.10352430162654593</v>
      </c>
      <c r="H22" s="23">
        <f t="shared" si="9"/>
        <v>1.3894796557101711E-2</v>
      </c>
      <c r="I22" s="23">
        <f t="shared" si="10"/>
        <v>2.6929046605086368E-3</v>
      </c>
      <c r="J22" s="24">
        <f t="shared" si="11"/>
        <v>2.713827452558928E-5</v>
      </c>
      <c r="L22" s="9" t="s">
        <v>38</v>
      </c>
      <c r="M22" s="23">
        <f t="shared" si="1"/>
        <v>0</v>
      </c>
      <c r="N22" s="23">
        <f t="shared" si="2"/>
        <v>0</v>
      </c>
      <c r="O22" s="23">
        <f t="shared" si="3"/>
        <v>0.86170336047497931</v>
      </c>
      <c r="P22" s="23">
        <f t="shared" si="4"/>
        <v>0.11565586725291684</v>
      </c>
      <c r="Q22" s="23">
        <f t="shared" si="5"/>
        <v>2.2414881906375517E-2</v>
      </c>
      <c r="R22" s="24">
        <f t="shared" si="6"/>
        <v>2.2589036572835319E-4</v>
      </c>
    </row>
    <row r="23" spans="1:18" x14ac:dyDescent="0.25">
      <c r="A23">
        <v>10</v>
      </c>
      <c r="B23" s="21">
        <f t="shared" ca="1" si="12"/>
        <v>5</v>
      </c>
      <c r="C23" s="22">
        <v>7</v>
      </c>
      <c r="D23" s="19" t="s">
        <v>39</v>
      </c>
      <c r="E23" s="23">
        <f t="shared" si="13"/>
        <v>0</v>
      </c>
      <c r="F23" s="23">
        <f t="shared" si="7"/>
        <v>0</v>
      </c>
      <c r="G23" s="23">
        <f t="shared" si="8"/>
        <v>0.10771292005937241</v>
      </c>
      <c r="H23" s="23">
        <f t="shared" si="9"/>
        <v>1.1565586725291684E-2</v>
      </c>
      <c r="I23" s="23">
        <f t="shared" si="10"/>
        <v>1.867906825531293E-3</v>
      </c>
      <c r="J23" s="24">
        <f t="shared" si="11"/>
        <v>1.129451828641766E-5</v>
      </c>
      <c r="L23" s="9" t="s">
        <v>39</v>
      </c>
      <c r="M23" s="23">
        <f t="shared" si="1"/>
        <v>0</v>
      </c>
      <c r="N23" s="23">
        <f t="shared" si="2"/>
        <v>0</v>
      </c>
      <c r="O23" s="23">
        <f t="shared" si="3"/>
        <v>0.88903068342253666</v>
      </c>
      <c r="P23" s="23">
        <f t="shared" si="4"/>
        <v>9.5458942761008206E-2</v>
      </c>
      <c r="Q23" s="23">
        <f t="shared" si="5"/>
        <v>1.541715219266503E-2</v>
      </c>
      <c r="R23" s="24">
        <f t="shared" si="6"/>
        <v>9.3221623790047076E-5</v>
      </c>
    </row>
    <row r="24" spans="1:18" x14ac:dyDescent="0.25">
      <c r="A24">
        <v>11</v>
      </c>
      <c r="B24" s="21">
        <f t="shared" ca="1" si="12"/>
        <v>7</v>
      </c>
      <c r="C24" s="22">
        <v>7</v>
      </c>
      <c r="D24" s="19" t="s">
        <v>40</v>
      </c>
      <c r="E24" s="23">
        <f t="shared" si="13"/>
        <v>0</v>
      </c>
      <c r="F24" s="23">
        <f t="shared" si="7"/>
        <v>0</v>
      </c>
      <c r="G24" s="23">
        <f t="shared" si="8"/>
        <v>0.11112883542781708</v>
      </c>
      <c r="H24" s="23">
        <f t="shared" si="9"/>
        <v>9.545894276100822E-3</v>
      </c>
      <c r="I24" s="23">
        <f t="shared" si="10"/>
        <v>1.2847626827220857E-3</v>
      </c>
      <c r="J24" s="24">
        <f t="shared" si="11"/>
        <v>4.6610811895023545E-6</v>
      </c>
      <c r="L24" s="9" t="s">
        <v>40</v>
      </c>
      <c r="M24" s="23">
        <f t="shared" si="1"/>
        <v>0</v>
      </c>
      <c r="N24" s="23">
        <f t="shared" si="2"/>
        <v>0</v>
      </c>
      <c r="O24" s="23">
        <f t="shared" si="3"/>
        <v>0.91115981432306303</v>
      </c>
      <c r="P24" s="23">
        <f t="shared" si="4"/>
        <v>7.8268032078939856E-2</v>
      </c>
      <c r="Q24" s="23">
        <f t="shared" si="5"/>
        <v>1.0533936785458588E-2</v>
      </c>
      <c r="R24" s="24">
        <f t="shared" si="6"/>
        <v>3.8216812538544852E-5</v>
      </c>
    </row>
    <row r="25" spans="1:18" x14ac:dyDescent="0.25">
      <c r="A25">
        <v>12</v>
      </c>
      <c r="B25" s="21">
        <f t="shared" ca="1" si="12"/>
        <v>3</v>
      </c>
      <c r="C25" s="22">
        <v>1</v>
      </c>
      <c r="D25" s="19" t="s">
        <v>41</v>
      </c>
      <c r="E25" s="23">
        <f t="shared" si="13"/>
        <v>0</v>
      </c>
      <c r="F25" s="23">
        <f t="shared" si="7"/>
        <v>0</v>
      </c>
      <c r="G25" s="23">
        <f t="shared" si="8"/>
        <v>0.11389497679038288</v>
      </c>
      <c r="H25" s="23">
        <f t="shared" si="9"/>
        <v>7.8268032078939852E-3</v>
      </c>
      <c r="I25" s="23">
        <f t="shared" si="10"/>
        <v>8.7782806545488228E-4</v>
      </c>
      <c r="J25" s="24">
        <f t="shared" si="11"/>
        <v>1.9108406269272425E-6</v>
      </c>
      <c r="L25" s="9" t="s">
        <v>41</v>
      </c>
      <c r="M25" s="23">
        <f t="shared" si="1"/>
        <v>0</v>
      </c>
      <c r="N25" s="23">
        <f t="shared" si="2"/>
        <v>0</v>
      </c>
      <c r="O25" s="23">
        <f t="shared" si="3"/>
        <v>0.92898503875169958</v>
      </c>
      <c r="P25" s="23">
        <f t="shared" si="4"/>
        <v>6.3839365758589547E-2</v>
      </c>
      <c r="Q25" s="23">
        <f t="shared" si="5"/>
        <v>7.1600097070548948E-3</v>
      </c>
      <c r="R25" s="24">
        <f t="shared" si="6"/>
        <v>1.5585782655905651E-5</v>
      </c>
    </row>
    <row r="26" spans="1:18" x14ac:dyDescent="0.25">
      <c r="A26">
        <v>13</v>
      </c>
      <c r="B26" s="21">
        <f t="shared" ca="1" si="12"/>
        <v>2</v>
      </c>
      <c r="C26" s="22">
        <v>5</v>
      </c>
      <c r="D26" s="19" t="s">
        <v>42</v>
      </c>
      <c r="E26" s="23">
        <f t="shared" si="13"/>
        <v>0</v>
      </c>
      <c r="F26" s="23">
        <f t="shared" si="7"/>
        <v>0</v>
      </c>
      <c r="G26" s="23">
        <f t="shared" si="8"/>
        <v>0.11612312984396245</v>
      </c>
      <c r="H26" s="23">
        <f t="shared" si="9"/>
        <v>6.3839365758589549E-3</v>
      </c>
      <c r="I26" s="23">
        <f t="shared" si="10"/>
        <v>5.9666747558790787E-4</v>
      </c>
      <c r="J26" s="24">
        <f t="shared" si="11"/>
        <v>7.7928913279528258E-7</v>
      </c>
      <c r="L26" s="9" t="s">
        <v>42</v>
      </c>
      <c r="M26" s="23">
        <f t="shared" si="1"/>
        <v>0</v>
      </c>
      <c r="N26" s="23">
        <f t="shared" si="2"/>
        <v>0</v>
      </c>
      <c r="O26" s="23">
        <f t="shared" si="3"/>
        <v>0.94328897324735705</v>
      </c>
      <c r="P26" s="23">
        <f t="shared" si="4"/>
        <v>5.1857859721917719E-2</v>
      </c>
      <c r="Q26" s="23">
        <f t="shared" si="5"/>
        <v>4.8468367255834269E-3</v>
      </c>
      <c r="R26" s="24">
        <f t="shared" si="6"/>
        <v>6.3303051418356591E-6</v>
      </c>
    </row>
    <row r="27" spans="1:18" x14ac:dyDescent="0.25">
      <c r="A27">
        <v>14</v>
      </c>
      <c r="B27" s="21">
        <f t="shared" ca="1" si="12"/>
        <v>6</v>
      </c>
      <c r="C27" s="22">
        <v>7</v>
      </c>
      <c r="D27" s="19" t="s">
        <v>43</v>
      </c>
      <c r="E27" s="23">
        <f t="shared" si="13"/>
        <v>0</v>
      </c>
      <c r="F27" s="23">
        <f t="shared" si="7"/>
        <v>0</v>
      </c>
      <c r="G27" s="23">
        <f t="shared" si="8"/>
        <v>0.11791112165591963</v>
      </c>
      <c r="H27" s="23">
        <f t="shared" si="9"/>
        <v>5.1857859721917724E-3</v>
      </c>
      <c r="I27" s="23">
        <f t="shared" si="10"/>
        <v>4.0390306046528555E-4</v>
      </c>
      <c r="J27" s="24">
        <f t="shared" si="11"/>
        <v>3.1651525709178299E-7</v>
      </c>
      <c r="L27" s="9" t="s">
        <v>43</v>
      </c>
      <c r="M27" s="23">
        <f t="shared" si="1"/>
        <v>0</v>
      </c>
      <c r="N27" s="23">
        <f t="shared" si="2"/>
        <v>0</v>
      </c>
      <c r="O27" s="23">
        <f t="shared" si="3"/>
        <v>0.95473721030344882</v>
      </c>
      <c r="P27" s="23">
        <f t="shared" si="4"/>
        <v>4.1989786567962539E-2</v>
      </c>
      <c r="Q27" s="23">
        <f t="shared" si="5"/>
        <v>3.2704402754046074E-3</v>
      </c>
      <c r="R27" s="24">
        <f t="shared" si="6"/>
        <v>2.5628531840797448E-6</v>
      </c>
    </row>
    <row r="28" spans="1:18" ht="15.75" thickBot="1" x14ac:dyDescent="0.3">
      <c r="A28">
        <v>15</v>
      </c>
      <c r="B28" s="21">
        <f t="shared" ca="1" si="12"/>
        <v>3</v>
      </c>
      <c r="C28" s="22">
        <v>6</v>
      </c>
      <c r="D28" s="20" t="s">
        <v>44</v>
      </c>
      <c r="E28" s="25">
        <f t="shared" si="13"/>
        <v>0</v>
      </c>
      <c r="F28" s="25">
        <f t="shared" si="7"/>
        <v>0</v>
      </c>
      <c r="G28" s="25">
        <f t="shared" si="8"/>
        <v>0.1193421512879311</v>
      </c>
      <c r="H28" s="25">
        <f t="shared" si="9"/>
        <v>4.1989786567962544E-3</v>
      </c>
      <c r="I28" s="25">
        <f t="shared" si="10"/>
        <v>2.7253668961705062E-4</v>
      </c>
      <c r="J28" s="26">
        <f t="shared" si="11"/>
        <v>1.2814265920398726E-7</v>
      </c>
      <c r="L28" s="12" t="s">
        <v>44</v>
      </c>
      <c r="M28" s="25">
        <f t="shared" si="1"/>
        <v>0</v>
      </c>
      <c r="N28" s="25">
        <f t="shared" si="2"/>
        <v>0</v>
      </c>
      <c r="O28" s="25">
        <f t="shared" si="3"/>
        <v>0.96388412537450929</v>
      </c>
      <c r="P28" s="25">
        <f t="shared" si="4"/>
        <v>3.3913657717695174E-2</v>
      </c>
      <c r="Q28" s="25">
        <f t="shared" si="5"/>
        <v>2.2011819450967179E-3</v>
      </c>
      <c r="R28" s="26">
        <f t="shared" si="6"/>
        <v>1.0349626989042717E-6</v>
      </c>
    </row>
    <row r="29" spans="1:18" ht="15.75" thickTop="1" x14ac:dyDescent="0.25"/>
  </sheetData>
  <mergeCells count="3">
    <mergeCell ref="B8:C8"/>
    <mergeCell ref="B9:C9"/>
    <mergeCell ref="M11:R11"/>
  </mergeCells>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13"/>
  <sheetViews>
    <sheetView zoomScaleNormal="100" workbookViewId="0"/>
  </sheetViews>
  <sheetFormatPr defaultRowHeight="15" x14ac:dyDescent="0.25"/>
  <cols>
    <col min="2" max="2" width="20.5703125" customWidth="1"/>
    <col min="3" max="3" width="29.5703125" customWidth="1"/>
    <col min="4" max="4" width="18.85546875" customWidth="1"/>
    <col min="5" max="5" width="13.140625" style="7" customWidth="1"/>
    <col min="18" max="18" width="12.28515625" customWidth="1"/>
  </cols>
  <sheetData>
    <row r="2" spans="1:29" x14ac:dyDescent="0.25">
      <c r="C2" s="73" t="s">
        <v>16</v>
      </c>
    </row>
    <row r="3" spans="1:29" x14ac:dyDescent="0.25">
      <c r="C3" t="s">
        <v>3</v>
      </c>
    </row>
    <row r="4" spans="1:29" x14ac:dyDescent="0.25">
      <c r="C4" t="s">
        <v>413</v>
      </c>
    </row>
    <row r="5" spans="1:29" x14ac:dyDescent="0.25">
      <c r="C5" t="s">
        <v>4</v>
      </c>
    </row>
    <row r="7" spans="1:29" ht="21" customHeight="1" x14ac:dyDescent="0.25">
      <c r="B7" s="89" t="s">
        <v>414</v>
      </c>
      <c r="C7" s="89"/>
    </row>
    <row r="8" spans="1:29" x14ac:dyDescent="0.25">
      <c r="B8" s="90">
        <v>0.65</v>
      </c>
      <c r="C8" s="90"/>
    </row>
    <row r="9" spans="1:29" ht="15.75" thickBot="1" x14ac:dyDescent="0.3">
      <c r="D9" t="s">
        <v>11</v>
      </c>
    </row>
    <row r="10" spans="1:29" ht="16.5" thickTop="1" thickBot="1" x14ac:dyDescent="0.3">
      <c r="D10" s="60">
        <f>COUNTIF(D13:D112,1)</f>
        <v>63</v>
      </c>
      <c r="R10" s="8"/>
      <c r="S10" s="91" t="s">
        <v>1</v>
      </c>
      <c r="T10" s="91"/>
      <c r="U10" s="91"/>
      <c r="V10" s="91"/>
      <c r="W10" s="91"/>
      <c r="X10" s="91"/>
      <c r="Y10" s="91"/>
      <c r="Z10" s="91"/>
      <c r="AA10" s="91"/>
      <c r="AB10" s="91"/>
      <c r="AC10" s="92"/>
    </row>
    <row r="11" spans="1:29" ht="36" customHeight="1" thickTop="1" x14ac:dyDescent="0.25">
      <c r="E11" s="41" t="s">
        <v>10</v>
      </c>
      <c r="F11" s="74">
        <v>0</v>
      </c>
      <c r="G11" s="74">
        <v>0.1</v>
      </c>
      <c r="H11" s="74">
        <v>0.2</v>
      </c>
      <c r="I11" s="74">
        <v>0.3</v>
      </c>
      <c r="J11" s="74">
        <v>0.4</v>
      </c>
      <c r="K11" s="74">
        <v>0.5</v>
      </c>
      <c r="L11" s="74">
        <v>0.6</v>
      </c>
      <c r="M11" s="74">
        <v>0.7</v>
      </c>
      <c r="N11" s="74">
        <v>0.8</v>
      </c>
      <c r="O11" s="74">
        <v>0.9</v>
      </c>
      <c r="P11" s="75">
        <v>1</v>
      </c>
      <c r="Q11" s="7"/>
      <c r="R11" s="9"/>
      <c r="S11" s="72">
        <v>0</v>
      </c>
      <c r="T11" s="72">
        <v>0.1</v>
      </c>
      <c r="U11" s="72">
        <v>0.2</v>
      </c>
      <c r="V11" s="72">
        <v>0.3</v>
      </c>
      <c r="W11" s="72">
        <v>0.4</v>
      </c>
      <c r="X11" s="72">
        <v>0.5</v>
      </c>
      <c r="Y11" s="72">
        <v>0.6</v>
      </c>
      <c r="Z11" s="72">
        <v>0.7</v>
      </c>
      <c r="AA11" s="72">
        <v>0.8</v>
      </c>
      <c r="AB11" s="72">
        <v>0.9</v>
      </c>
      <c r="AC11" s="82">
        <v>1</v>
      </c>
    </row>
    <row r="12" spans="1:29" ht="51" customHeight="1" x14ac:dyDescent="0.25">
      <c r="A12" t="s">
        <v>7</v>
      </c>
      <c r="B12" s="1" t="s">
        <v>5</v>
      </c>
      <c r="C12" s="4" t="s">
        <v>6</v>
      </c>
      <c r="D12" s="2" t="s">
        <v>8</v>
      </c>
      <c r="E12" s="16" t="s">
        <v>9</v>
      </c>
      <c r="F12" s="76">
        <f t="shared" ref="F12:P12" si="0">1/11</f>
        <v>9.0909090909090912E-2</v>
      </c>
      <c r="G12" s="76">
        <f t="shared" si="0"/>
        <v>9.0909090909090912E-2</v>
      </c>
      <c r="H12" s="76">
        <f t="shared" si="0"/>
        <v>9.0909090909090912E-2</v>
      </c>
      <c r="I12" s="76">
        <f t="shared" si="0"/>
        <v>9.0909090909090912E-2</v>
      </c>
      <c r="J12" s="76">
        <f t="shared" si="0"/>
        <v>9.0909090909090912E-2</v>
      </c>
      <c r="K12" s="76">
        <f t="shared" si="0"/>
        <v>9.0909090909090912E-2</v>
      </c>
      <c r="L12" s="76">
        <f t="shared" si="0"/>
        <v>9.0909090909090912E-2</v>
      </c>
      <c r="M12" s="76">
        <f t="shared" si="0"/>
        <v>9.0909090909090912E-2</v>
      </c>
      <c r="N12" s="76">
        <f t="shared" si="0"/>
        <v>9.0909090909090912E-2</v>
      </c>
      <c r="O12" s="76">
        <f t="shared" si="0"/>
        <v>9.0909090909090912E-2</v>
      </c>
      <c r="P12" s="77">
        <f t="shared" si="0"/>
        <v>9.0909090909090912E-2</v>
      </c>
      <c r="Q12" s="7"/>
      <c r="R12" s="42" t="s">
        <v>145</v>
      </c>
      <c r="S12" s="83">
        <f>F12/SUM($F12:$P12)</f>
        <v>9.0909090909090898E-2</v>
      </c>
      <c r="T12" s="83">
        <f t="shared" ref="T12:AC12" si="1">G12/SUM($F12:$P12)</f>
        <v>9.0909090909090898E-2</v>
      </c>
      <c r="U12" s="83">
        <f t="shared" si="1"/>
        <v>9.0909090909090898E-2</v>
      </c>
      <c r="V12" s="83">
        <f t="shared" si="1"/>
        <v>9.0909090909090898E-2</v>
      </c>
      <c r="W12" s="83">
        <f t="shared" si="1"/>
        <v>9.0909090909090898E-2</v>
      </c>
      <c r="X12" s="83">
        <f t="shared" si="1"/>
        <v>9.0909090909090898E-2</v>
      </c>
      <c r="Y12" s="83">
        <f t="shared" si="1"/>
        <v>9.0909090909090898E-2</v>
      </c>
      <c r="Z12" s="83">
        <f t="shared" si="1"/>
        <v>9.0909090909090898E-2</v>
      </c>
      <c r="AA12" s="83">
        <f t="shared" si="1"/>
        <v>9.0909090909090898E-2</v>
      </c>
      <c r="AB12" s="83">
        <f t="shared" si="1"/>
        <v>9.0909090909090898E-2</v>
      </c>
      <c r="AC12" s="84">
        <f t="shared" si="1"/>
        <v>9.0909090909090898E-2</v>
      </c>
    </row>
    <row r="13" spans="1:29" x14ac:dyDescent="0.25">
      <c r="A13">
        <v>1</v>
      </c>
      <c r="B13" s="3">
        <f ca="1">RAND()</f>
        <v>0.75794575180130019</v>
      </c>
      <c r="C13" s="5">
        <v>0.45186980869993232</v>
      </c>
      <c r="D13" s="6">
        <f>IF(C13&lt;(1-$B$8),0,1)</f>
        <v>1</v>
      </c>
      <c r="E13" s="19" t="s">
        <v>45</v>
      </c>
      <c r="F13" s="78">
        <f t="shared" ref="F13:P13" si="2">IF($D13=1,F$11*S12,(1-F$11)*S12)</f>
        <v>0</v>
      </c>
      <c r="G13" s="78">
        <f t="shared" si="2"/>
        <v>9.0909090909090905E-3</v>
      </c>
      <c r="H13" s="78">
        <f t="shared" si="2"/>
        <v>1.8181818181818181E-2</v>
      </c>
      <c r="I13" s="78">
        <f t="shared" si="2"/>
        <v>2.7272727272727268E-2</v>
      </c>
      <c r="J13" s="78">
        <f t="shared" si="2"/>
        <v>3.6363636363636362E-2</v>
      </c>
      <c r="K13" s="78">
        <f t="shared" si="2"/>
        <v>4.5454545454545449E-2</v>
      </c>
      <c r="L13" s="78">
        <f t="shared" si="2"/>
        <v>5.4545454545454536E-2</v>
      </c>
      <c r="M13" s="78">
        <f t="shared" si="2"/>
        <v>6.363636363636363E-2</v>
      </c>
      <c r="N13" s="78">
        <f t="shared" si="2"/>
        <v>7.2727272727272724E-2</v>
      </c>
      <c r="O13" s="78">
        <f t="shared" si="2"/>
        <v>8.1818181818181804E-2</v>
      </c>
      <c r="P13" s="79">
        <f t="shared" si="2"/>
        <v>9.0909090909090898E-2</v>
      </c>
      <c r="R13" s="19" t="s">
        <v>45</v>
      </c>
      <c r="S13" s="78">
        <f>F13/SUM($F13:$P13)</f>
        <v>0</v>
      </c>
      <c r="T13" s="78">
        <f t="shared" ref="T13" si="3">G13/SUM($F13:$P13)</f>
        <v>1.8181818181818184E-2</v>
      </c>
      <c r="U13" s="78">
        <f t="shared" ref="U13" si="4">H13/SUM($F13:$P13)</f>
        <v>3.6363636363636369E-2</v>
      </c>
      <c r="V13" s="78">
        <f t="shared" ref="V13" si="5">I13/SUM($F13:$P13)</f>
        <v>5.4545454545454543E-2</v>
      </c>
      <c r="W13" s="78">
        <f t="shared" ref="W13" si="6">J13/SUM($F13:$P13)</f>
        <v>7.2727272727272738E-2</v>
      </c>
      <c r="X13" s="78">
        <f t="shared" ref="X13" si="7">K13/SUM($F13:$P13)</f>
        <v>9.0909090909090912E-2</v>
      </c>
      <c r="Y13" s="78">
        <f t="shared" ref="Y13" si="8">L13/SUM($F13:$P13)</f>
        <v>0.10909090909090909</v>
      </c>
      <c r="Z13" s="78">
        <f t="shared" ref="Z13" si="9">M13/SUM($F13:$P13)</f>
        <v>0.12727272727272729</v>
      </c>
      <c r="AA13" s="78">
        <f t="shared" ref="AA13" si="10">N13/SUM($F13:$P13)</f>
        <v>0.14545454545454548</v>
      </c>
      <c r="AB13" s="78">
        <f t="shared" ref="AB13" si="11">O13/SUM($F13:$P13)</f>
        <v>0.16363636363636364</v>
      </c>
      <c r="AC13" s="79">
        <f t="shared" ref="AC13" si="12">P13/SUM($F13:$P13)</f>
        <v>0.18181818181818182</v>
      </c>
    </row>
    <row r="14" spans="1:29" x14ac:dyDescent="0.25">
      <c r="A14">
        <v>2</v>
      </c>
      <c r="B14" s="3">
        <f t="shared" ref="B14:B46" ca="1" si="13">RAND()</f>
        <v>0.15291191665902659</v>
      </c>
      <c r="C14" s="5">
        <v>0.61327468465508805</v>
      </c>
      <c r="D14" s="6">
        <f t="shared" ref="D14:D77" si="14">IF(C14&lt;(1-$B$8),0,1)</f>
        <v>1</v>
      </c>
      <c r="E14" s="19" t="s">
        <v>46</v>
      </c>
      <c r="F14" s="78">
        <f t="shared" ref="F14:F45" si="15">IF($D14=1,F$11*S13,(1-F$11)*S13)</f>
        <v>0</v>
      </c>
      <c r="G14" s="78">
        <f t="shared" ref="G14:G45" si="16">IF($D14=1,G$11*T13,(1-G$11)*T13)</f>
        <v>1.8181818181818186E-3</v>
      </c>
      <c r="H14" s="78">
        <f t="shared" ref="H14:H45" si="17">IF($D14=1,H$11*U13,(1-H$11)*U13)</f>
        <v>7.2727272727272745E-3</v>
      </c>
      <c r="I14" s="78">
        <f t="shared" ref="I14:I45" si="18">IF($D14=1,I$11*V13,(1-I$11)*V13)</f>
        <v>1.6363636363636361E-2</v>
      </c>
      <c r="J14" s="78">
        <f t="shared" ref="J14:J45" si="19">IF($D14=1,J$11*W13,(1-J$11)*W13)</f>
        <v>2.9090909090909098E-2</v>
      </c>
      <c r="K14" s="78">
        <f t="shared" ref="K14:K45" si="20">IF($D14=1,K$11*X13,(1-K$11)*X13)</f>
        <v>4.5454545454545456E-2</v>
      </c>
      <c r="L14" s="78">
        <f t="shared" ref="L14:L45" si="21">IF($D14=1,L$11*Y13,(1-L$11)*Y13)</f>
        <v>6.5454545454545446E-2</v>
      </c>
      <c r="M14" s="78">
        <f t="shared" ref="M14:M45" si="22">IF($D14=1,M$11*Z13,(1-M$11)*Z13)</f>
        <v>8.9090909090909096E-2</v>
      </c>
      <c r="N14" s="78">
        <f t="shared" ref="N14:N45" si="23">IF($D14=1,N$11*AA13,(1-N$11)*AA13)</f>
        <v>0.11636363636363639</v>
      </c>
      <c r="O14" s="78">
        <f t="shared" ref="O14:O45" si="24">IF($D14=1,O$11*AB13,(1-O$11)*AB13)</f>
        <v>0.14727272727272728</v>
      </c>
      <c r="P14" s="79">
        <f t="shared" ref="P14:P45" si="25">IF($D14=1,P$11*AC13,(1-P$11)*AC13)</f>
        <v>0.18181818181818182</v>
      </c>
      <c r="R14" s="19" t="s">
        <v>46</v>
      </c>
      <c r="S14" s="78">
        <f t="shared" ref="S14:S45" si="26">F14/SUM($F14:$P14)</f>
        <v>0</v>
      </c>
      <c r="T14" s="78">
        <f t="shared" ref="T14:T45" si="27">G14/SUM($F14:$P14)</f>
        <v>2.5974025974025974E-3</v>
      </c>
      <c r="U14" s="78">
        <f t="shared" ref="U14:U45" si="28">H14/SUM($F14:$P14)</f>
        <v>1.038961038961039E-2</v>
      </c>
      <c r="V14" s="78">
        <f t="shared" ref="V14:V45" si="29">I14/SUM($F14:$P14)</f>
        <v>2.3376623376623367E-2</v>
      </c>
      <c r="W14" s="78">
        <f t="shared" ref="W14:W45" si="30">J14/SUM($F14:$P14)</f>
        <v>4.1558441558441558E-2</v>
      </c>
      <c r="X14" s="78">
        <f t="shared" ref="X14:X45" si="31">K14/SUM($F14:$P14)</f>
        <v>6.4935064935064915E-2</v>
      </c>
      <c r="Y14" s="78">
        <f t="shared" ref="Y14:Y45" si="32">L14/SUM($F14:$P14)</f>
        <v>9.3506493506493468E-2</v>
      </c>
      <c r="Z14" s="78">
        <f t="shared" ref="Z14:Z45" si="33">M14/SUM($F14:$P14)</f>
        <v>0.12727272727272726</v>
      </c>
      <c r="AA14" s="78">
        <f t="shared" ref="AA14:AA45" si="34">N14/SUM($F14:$P14)</f>
        <v>0.16623376623376623</v>
      </c>
      <c r="AB14" s="78">
        <f t="shared" ref="AB14:AB45" si="35">O14/SUM($F14:$P14)</f>
        <v>0.21038961038961035</v>
      </c>
      <c r="AC14" s="79">
        <f t="shared" ref="AC14:AC45" si="36">P14/SUM($F14:$P14)</f>
        <v>0.25974025974025966</v>
      </c>
    </row>
    <row r="15" spans="1:29" x14ac:dyDescent="0.25">
      <c r="A15">
        <v>3</v>
      </c>
      <c r="B15" s="3">
        <f t="shared" ca="1" si="13"/>
        <v>0.2164627038014928</v>
      </c>
      <c r="C15" s="5">
        <v>0.99854918698339179</v>
      </c>
      <c r="D15" s="6">
        <f t="shared" si="14"/>
        <v>1</v>
      </c>
      <c r="E15" s="19" t="s">
        <v>47</v>
      </c>
      <c r="F15" s="78">
        <f t="shared" si="15"/>
        <v>0</v>
      </c>
      <c r="G15" s="78">
        <f t="shared" si="16"/>
        <v>2.5974025974025974E-4</v>
      </c>
      <c r="H15" s="78">
        <f t="shared" si="17"/>
        <v>2.0779220779220779E-3</v>
      </c>
      <c r="I15" s="78">
        <f t="shared" si="18"/>
        <v>7.0129870129870099E-3</v>
      </c>
      <c r="J15" s="78">
        <f t="shared" si="19"/>
        <v>1.6623376623376623E-2</v>
      </c>
      <c r="K15" s="78">
        <f t="shared" si="20"/>
        <v>3.2467532467532458E-2</v>
      </c>
      <c r="L15" s="78">
        <f t="shared" si="21"/>
        <v>5.610389610389608E-2</v>
      </c>
      <c r="M15" s="78">
        <f t="shared" si="22"/>
        <v>8.9090909090909082E-2</v>
      </c>
      <c r="N15" s="78">
        <f t="shared" si="23"/>
        <v>0.13298701298701299</v>
      </c>
      <c r="O15" s="78">
        <f t="shared" si="24"/>
        <v>0.18935064935064932</v>
      </c>
      <c r="P15" s="79">
        <f t="shared" si="25"/>
        <v>0.25974025974025966</v>
      </c>
      <c r="R15" s="19" t="s">
        <v>47</v>
      </c>
      <c r="S15" s="78">
        <f t="shared" si="26"/>
        <v>0</v>
      </c>
      <c r="T15" s="78">
        <f t="shared" si="27"/>
        <v>3.3057851239669429E-4</v>
      </c>
      <c r="U15" s="78">
        <f t="shared" si="28"/>
        <v>2.6446280991735543E-3</v>
      </c>
      <c r="V15" s="78">
        <f t="shared" si="29"/>
        <v>8.9256198347107407E-3</v>
      </c>
      <c r="W15" s="78">
        <f t="shared" si="30"/>
        <v>2.1157024793388435E-2</v>
      </c>
      <c r="X15" s="78">
        <f t="shared" si="31"/>
        <v>4.1322314049586771E-2</v>
      </c>
      <c r="Y15" s="78">
        <f t="shared" si="32"/>
        <v>7.1404958677685926E-2</v>
      </c>
      <c r="Z15" s="78">
        <f t="shared" si="33"/>
        <v>0.11338842975206612</v>
      </c>
      <c r="AA15" s="78">
        <f t="shared" si="34"/>
        <v>0.16925619834710748</v>
      </c>
      <c r="AB15" s="78">
        <f t="shared" si="35"/>
        <v>0.24099173553719008</v>
      </c>
      <c r="AC15" s="79">
        <f t="shared" si="36"/>
        <v>0.33057851239669417</v>
      </c>
    </row>
    <row r="16" spans="1:29" x14ac:dyDescent="0.25">
      <c r="A16">
        <v>4</v>
      </c>
      <c r="B16" s="3">
        <f t="shared" ca="1" si="13"/>
        <v>0.63800058728881748</v>
      </c>
      <c r="C16" s="5">
        <v>0.90958255502013374</v>
      </c>
      <c r="D16" s="6">
        <f t="shared" si="14"/>
        <v>1</v>
      </c>
      <c r="E16" s="19" t="s">
        <v>48</v>
      </c>
      <c r="F16" s="78">
        <f t="shared" si="15"/>
        <v>0</v>
      </c>
      <c r="G16" s="78">
        <f t="shared" si="16"/>
        <v>3.3057851239669429E-5</v>
      </c>
      <c r="H16" s="78">
        <f t="shared" si="17"/>
        <v>5.2892561983471087E-4</v>
      </c>
      <c r="I16" s="78">
        <f t="shared" si="18"/>
        <v>2.677685950413222E-3</v>
      </c>
      <c r="J16" s="78">
        <f t="shared" si="19"/>
        <v>8.4628099173553739E-3</v>
      </c>
      <c r="K16" s="78">
        <f t="shared" si="20"/>
        <v>2.0661157024793386E-2</v>
      </c>
      <c r="L16" s="78">
        <f t="shared" si="21"/>
        <v>4.2842975206611553E-2</v>
      </c>
      <c r="M16" s="78">
        <f t="shared" si="22"/>
        <v>7.9371900826446282E-2</v>
      </c>
      <c r="N16" s="78">
        <f t="shared" si="23"/>
        <v>0.13540495867768598</v>
      </c>
      <c r="O16" s="78">
        <f t="shared" si="24"/>
        <v>0.21689256198347107</v>
      </c>
      <c r="P16" s="79">
        <f t="shared" si="25"/>
        <v>0.33057851239669417</v>
      </c>
      <c r="R16" s="19" t="s">
        <v>48</v>
      </c>
      <c r="S16" s="78">
        <f t="shared" si="26"/>
        <v>0</v>
      </c>
      <c r="T16" s="78">
        <f t="shared" si="27"/>
        <v>3.9474203607942221E-5</v>
      </c>
      <c r="U16" s="78">
        <f t="shared" si="28"/>
        <v>6.3158725772707554E-4</v>
      </c>
      <c r="V16" s="78">
        <f t="shared" si="29"/>
        <v>3.1974104922433176E-3</v>
      </c>
      <c r="W16" s="78">
        <f t="shared" si="30"/>
        <v>1.0105396123633209E-2</v>
      </c>
      <c r="X16" s="78">
        <f t="shared" si="31"/>
        <v>2.4671377254963878E-2</v>
      </c>
      <c r="Y16" s="78">
        <f t="shared" si="32"/>
        <v>5.1158567875893082E-2</v>
      </c>
      <c r="Z16" s="78">
        <f t="shared" si="33"/>
        <v>9.4777562862669251E-2</v>
      </c>
      <c r="AA16" s="78">
        <f t="shared" si="34"/>
        <v>0.16168633797813134</v>
      </c>
      <c r="AB16" s="78">
        <f t="shared" si="35"/>
        <v>0.25899024987170882</v>
      </c>
      <c r="AC16" s="79">
        <f t="shared" si="36"/>
        <v>0.39474203607942204</v>
      </c>
    </row>
    <row r="17" spans="1:29" x14ac:dyDescent="0.25">
      <c r="A17">
        <v>5</v>
      </c>
      <c r="B17" s="3">
        <f t="shared" ca="1" si="13"/>
        <v>0.23044713423331442</v>
      </c>
      <c r="C17" s="5">
        <v>0.60035549565037605</v>
      </c>
      <c r="D17" s="6">
        <f t="shared" si="14"/>
        <v>1</v>
      </c>
      <c r="E17" s="19" t="s">
        <v>49</v>
      </c>
      <c r="F17" s="78">
        <f t="shared" si="15"/>
        <v>0</v>
      </c>
      <c r="G17" s="78">
        <f t="shared" si="16"/>
        <v>3.947420360794222E-6</v>
      </c>
      <c r="H17" s="78">
        <f t="shared" si="17"/>
        <v>1.263174515454151E-4</v>
      </c>
      <c r="I17" s="78">
        <f t="shared" si="18"/>
        <v>9.5922314767299529E-4</v>
      </c>
      <c r="J17" s="78">
        <f t="shared" si="19"/>
        <v>4.0421584494532833E-3</v>
      </c>
      <c r="K17" s="78">
        <f t="shared" si="20"/>
        <v>1.2335688627481939E-2</v>
      </c>
      <c r="L17" s="78">
        <f t="shared" si="21"/>
        <v>3.0695140725535849E-2</v>
      </c>
      <c r="M17" s="78">
        <f t="shared" si="22"/>
        <v>6.6344294003868473E-2</v>
      </c>
      <c r="N17" s="78">
        <f t="shared" si="23"/>
        <v>0.12934907038250507</v>
      </c>
      <c r="O17" s="78">
        <f t="shared" si="24"/>
        <v>0.23309122488453796</v>
      </c>
      <c r="P17" s="79">
        <f t="shared" si="25"/>
        <v>0.39474203607942204</v>
      </c>
      <c r="R17" s="19" t="s">
        <v>49</v>
      </c>
      <c r="S17" s="78">
        <f t="shared" si="26"/>
        <v>0</v>
      </c>
      <c r="T17" s="78">
        <f t="shared" si="27"/>
        <v>4.5284727725574559E-6</v>
      </c>
      <c r="U17" s="78">
        <f t="shared" si="28"/>
        <v>1.4491112872183859E-4</v>
      </c>
      <c r="V17" s="78">
        <f t="shared" si="29"/>
        <v>1.1004188837314612E-3</v>
      </c>
      <c r="W17" s="78">
        <f t="shared" si="30"/>
        <v>4.6371561190988349E-3</v>
      </c>
      <c r="X17" s="78">
        <f t="shared" si="31"/>
        <v>1.4151477414242044E-2</v>
      </c>
      <c r="Y17" s="78">
        <f t="shared" si="32"/>
        <v>3.5213404279406758E-2</v>
      </c>
      <c r="Z17" s="78">
        <f t="shared" si="33"/>
        <v>7.6110041888373142E-2</v>
      </c>
      <c r="AA17" s="78">
        <f t="shared" si="34"/>
        <v>0.14838899581116272</v>
      </c>
      <c r="AB17" s="78">
        <f t="shared" si="35"/>
        <v>0.26740178874674514</v>
      </c>
      <c r="AC17" s="79">
        <f t="shared" si="36"/>
        <v>0.45284727725574542</v>
      </c>
    </row>
    <row r="18" spans="1:29" x14ac:dyDescent="0.25">
      <c r="A18">
        <v>6</v>
      </c>
      <c r="B18" s="3">
        <f t="shared" ca="1" si="13"/>
        <v>0.41601179921903519</v>
      </c>
      <c r="C18" s="5">
        <v>0.27151360804124869</v>
      </c>
      <c r="D18" s="6">
        <f t="shared" si="14"/>
        <v>0</v>
      </c>
      <c r="E18" s="19" t="s">
        <v>50</v>
      </c>
      <c r="F18" s="78">
        <f t="shared" si="15"/>
        <v>0</v>
      </c>
      <c r="G18" s="78">
        <f t="shared" si="16"/>
        <v>4.0756254953017108E-6</v>
      </c>
      <c r="H18" s="78">
        <f t="shared" si="17"/>
        <v>1.1592890297747088E-4</v>
      </c>
      <c r="I18" s="78">
        <f t="shared" si="18"/>
        <v>7.7029321861202282E-4</v>
      </c>
      <c r="J18" s="78">
        <f t="shared" si="19"/>
        <v>2.7822936714593008E-3</v>
      </c>
      <c r="K18" s="78">
        <f t="shared" si="20"/>
        <v>7.0757387071210221E-3</v>
      </c>
      <c r="L18" s="78">
        <f t="shared" si="21"/>
        <v>1.4085361711762704E-2</v>
      </c>
      <c r="M18" s="78">
        <f t="shared" si="22"/>
        <v>2.2833012566511945E-2</v>
      </c>
      <c r="N18" s="78">
        <f t="shared" si="23"/>
        <v>2.9677799162232538E-2</v>
      </c>
      <c r="O18" s="78">
        <f t="shared" si="24"/>
        <v>2.6740178874674506E-2</v>
      </c>
      <c r="P18" s="79">
        <f t="shared" si="25"/>
        <v>0</v>
      </c>
      <c r="R18" s="19" t="s">
        <v>50</v>
      </c>
      <c r="S18" s="78">
        <f t="shared" si="26"/>
        <v>0</v>
      </c>
      <c r="T18" s="78">
        <f t="shared" si="27"/>
        <v>3.9156823076421088E-5</v>
      </c>
      <c r="U18" s="78">
        <f t="shared" si="28"/>
        <v>1.1137940786181998E-3</v>
      </c>
      <c r="V18" s="78">
        <f t="shared" si="29"/>
        <v>7.4006395614435805E-3</v>
      </c>
      <c r="W18" s="78">
        <f t="shared" si="30"/>
        <v>2.6731057886836791E-2</v>
      </c>
      <c r="X18" s="78">
        <f t="shared" si="31"/>
        <v>6.7980595618786582E-2</v>
      </c>
      <c r="Y18" s="78">
        <f t="shared" si="32"/>
        <v>0.1353259805521112</v>
      </c>
      <c r="Z18" s="78">
        <f t="shared" si="33"/>
        <v>0.21936957514846966</v>
      </c>
      <c r="AA18" s="78">
        <f t="shared" si="34"/>
        <v>0.28513128412625904</v>
      </c>
      <c r="AB18" s="78">
        <f t="shared" si="35"/>
        <v>0.25690791620439857</v>
      </c>
      <c r="AC18" s="79">
        <f t="shared" si="36"/>
        <v>0</v>
      </c>
    </row>
    <row r="19" spans="1:29" x14ac:dyDescent="0.25">
      <c r="A19">
        <v>7</v>
      </c>
      <c r="B19" s="3">
        <f t="shared" ca="1" si="13"/>
        <v>0.75057243665976658</v>
      </c>
      <c r="C19" s="5">
        <v>0.75934425079268864</v>
      </c>
      <c r="D19" s="6">
        <f t="shared" si="14"/>
        <v>1</v>
      </c>
      <c r="E19" s="19" t="s">
        <v>51</v>
      </c>
      <c r="F19" s="78">
        <f t="shared" si="15"/>
        <v>0</v>
      </c>
      <c r="G19" s="78">
        <f t="shared" si="16"/>
        <v>3.9156823076421093E-6</v>
      </c>
      <c r="H19" s="78">
        <f t="shared" si="17"/>
        <v>2.2275881572363999E-4</v>
      </c>
      <c r="I19" s="78">
        <f t="shared" si="18"/>
        <v>2.220191868433074E-3</v>
      </c>
      <c r="J19" s="78">
        <f t="shared" si="19"/>
        <v>1.0692423154734718E-2</v>
      </c>
      <c r="K19" s="78">
        <f t="shared" si="20"/>
        <v>3.3990297809393291E-2</v>
      </c>
      <c r="L19" s="78">
        <f t="shared" si="21"/>
        <v>8.1195588331266721E-2</v>
      </c>
      <c r="M19" s="78">
        <f t="shared" si="22"/>
        <v>0.15355870260392876</v>
      </c>
      <c r="N19" s="78">
        <f t="shared" si="23"/>
        <v>0.22810502730100723</v>
      </c>
      <c r="O19" s="78">
        <f t="shared" si="24"/>
        <v>0.23121712458395871</v>
      </c>
      <c r="P19" s="79">
        <f t="shared" si="25"/>
        <v>0</v>
      </c>
      <c r="R19" s="19" t="s">
        <v>51</v>
      </c>
      <c r="S19" s="78">
        <f t="shared" si="26"/>
        <v>0</v>
      </c>
      <c r="T19" s="78">
        <f t="shared" si="27"/>
        <v>5.2828527404798627E-6</v>
      </c>
      <c r="U19" s="78">
        <f t="shared" si="28"/>
        <v>3.0053562256952105E-4</v>
      </c>
      <c r="V19" s="78">
        <f t="shared" si="29"/>
        <v>2.9953775038520794E-3</v>
      </c>
      <c r="W19" s="78">
        <f t="shared" si="30"/>
        <v>1.4425709883337008E-2</v>
      </c>
      <c r="X19" s="78">
        <f t="shared" si="31"/>
        <v>4.5858096705554338E-2</v>
      </c>
      <c r="Y19" s="78">
        <f t="shared" si="32"/>
        <v>0.10954523442659035</v>
      </c>
      <c r="Z19" s="78">
        <f t="shared" si="33"/>
        <v>0.20717411402157168</v>
      </c>
      <c r="AA19" s="78">
        <f t="shared" si="34"/>
        <v>0.30774847751118939</v>
      </c>
      <c r="AB19" s="78">
        <f t="shared" si="35"/>
        <v>0.3119471714725951</v>
      </c>
      <c r="AC19" s="79">
        <f t="shared" si="36"/>
        <v>0</v>
      </c>
    </row>
    <row r="20" spans="1:29" x14ac:dyDescent="0.25">
      <c r="A20">
        <v>8</v>
      </c>
      <c r="B20" s="3">
        <f t="shared" ca="1" si="13"/>
        <v>0.17681082787820157</v>
      </c>
      <c r="C20" s="5">
        <v>0.35924351406795763</v>
      </c>
      <c r="D20" s="6">
        <f t="shared" si="14"/>
        <v>1</v>
      </c>
      <c r="E20" s="19" t="s">
        <v>52</v>
      </c>
      <c r="F20" s="78">
        <f t="shared" si="15"/>
        <v>0</v>
      </c>
      <c r="G20" s="78">
        <f t="shared" si="16"/>
        <v>5.2828527404798625E-7</v>
      </c>
      <c r="H20" s="78">
        <f t="shared" si="17"/>
        <v>6.0107124513904211E-5</v>
      </c>
      <c r="I20" s="78">
        <f t="shared" si="18"/>
        <v>8.9861325115562379E-4</v>
      </c>
      <c r="J20" s="78">
        <f t="shared" si="19"/>
        <v>5.7702839533348036E-3</v>
      </c>
      <c r="K20" s="78">
        <f t="shared" si="20"/>
        <v>2.2929048352777169E-2</v>
      </c>
      <c r="L20" s="78">
        <f t="shared" si="21"/>
        <v>6.5727140655954211E-2</v>
      </c>
      <c r="M20" s="78">
        <f t="shared" si="22"/>
        <v>0.14502187981510017</v>
      </c>
      <c r="N20" s="78">
        <f t="shared" si="23"/>
        <v>0.24619878200895151</v>
      </c>
      <c r="O20" s="78">
        <f t="shared" si="24"/>
        <v>0.28075245432533558</v>
      </c>
      <c r="P20" s="79">
        <f t="shared" si="25"/>
        <v>0</v>
      </c>
      <c r="R20" s="19" t="s">
        <v>52</v>
      </c>
      <c r="S20" s="78">
        <f t="shared" si="26"/>
        <v>0</v>
      </c>
      <c r="T20" s="78">
        <f t="shared" si="27"/>
        <v>6.8844619758543616E-7</v>
      </c>
      <c r="U20" s="78">
        <f t="shared" si="28"/>
        <v>7.8329878480831836E-5</v>
      </c>
      <c r="V20" s="78">
        <f t="shared" si="29"/>
        <v>1.1710469820928257E-3</v>
      </c>
      <c r="W20" s="78">
        <f t="shared" si="30"/>
        <v>7.5196683341598562E-3</v>
      </c>
      <c r="X20" s="78">
        <f t="shared" si="31"/>
        <v>2.9880477325756761E-2</v>
      </c>
      <c r="Y20" s="78">
        <f t="shared" si="32"/>
        <v>8.5653722118789563E-2</v>
      </c>
      <c r="Z20" s="78">
        <f t="shared" si="33"/>
        <v>0.18898834896603417</v>
      </c>
      <c r="AA20" s="78">
        <f t="shared" si="34"/>
        <v>0.32083918225748703</v>
      </c>
      <c r="AB20" s="78">
        <f t="shared" si="35"/>
        <v>0.36586853569100142</v>
      </c>
      <c r="AC20" s="79">
        <f t="shared" si="36"/>
        <v>0</v>
      </c>
    </row>
    <row r="21" spans="1:29" x14ac:dyDescent="0.25">
      <c r="A21">
        <v>9</v>
      </c>
      <c r="B21" s="3">
        <f t="shared" ca="1" si="13"/>
        <v>0.55152688779999359</v>
      </c>
      <c r="C21" s="5">
        <v>0.27353053203984923</v>
      </c>
      <c r="D21" s="6">
        <f t="shared" si="14"/>
        <v>0</v>
      </c>
      <c r="E21" s="19" t="s">
        <v>53</v>
      </c>
      <c r="F21" s="78">
        <f t="shared" si="15"/>
        <v>0</v>
      </c>
      <c r="G21" s="78">
        <f t="shared" si="16"/>
        <v>6.1960157782689259E-7</v>
      </c>
      <c r="H21" s="78">
        <f t="shared" si="17"/>
        <v>6.2663902784665471E-5</v>
      </c>
      <c r="I21" s="78">
        <f t="shared" si="18"/>
        <v>8.1973288746497791E-4</v>
      </c>
      <c r="J21" s="78">
        <f t="shared" si="19"/>
        <v>4.5118010004959134E-3</v>
      </c>
      <c r="K21" s="78">
        <f t="shared" si="20"/>
        <v>1.494023866287838E-2</v>
      </c>
      <c r="L21" s="78">
        <f t="shared" si="21"/>
        <v>3.4261488847515828E-2</v>
      </c>
      <c r="M21" s="78">
        <f t="shared" si="22"/>
        <v>5.6696504689810259E-2</v>
      </c>
      <c r="N21" s="78">
        <f t="shared" si="23"/>
        <v>6.4167836451497387E-2</v>
      </c>
      <c r="O21" s="78">
        <f t="shared" si="24"/>
        <v>3.6586853569100131E-2</v>
      </c>
      <c r="P21" s="79">
        <f t="shared" si="25"/>
        <v>0</v>
      </c>
      <c r="R21" s="19" t="s">
        <v>53</v>
      </c>
      <c r="S21" s="78">
        <f t="shared" si="26"/>
        <v>0</v>
      </c>
      <c r="T21" s="78">
        <f t="shared" si="27"/>
        <v>2.9219909580613156E-6</v>
      </c>
      <c r="U21" s="78">
        <f t="shared" si="28"/>
        <v>2.9551790035109004E-4</v>
      </c>
      <c r="V21" s="78">
        <f t="shared" si="29"/>
        <v>3.8657940375151161E-3</v>
      </c>
      <c r="W21" s="78">
        <f t="shared" si="30"/>
        <v>2.1277288825278479E-2</v>
      </c>
      <c r="X21" s="78">
        <f t="shared" si="31"/>
        <v>7.045695790078399E-2</v>
      </c>
      <c r="Y21" s="78">
        <f t="shared" si="32"/>
        <v>0.16157441201695841</v>
      </c>
      <c r="Z21" s="78">
        <f t="shared" si="33"/>
        <v>0.26737613328607651</v>
      </c>
      <c r="AA21" s="78">
        <f t="shared" si="34"/>
        <v>0.30261032995951592</v>
      </c>
      <c r="AB21" s="78">
        <f t="shared" si="35"/>
        <v>0.17254064408256239</v>
      </c>
      <c r="AC21" s="79">
        <f t="shared" si="36"/>
        <v>0</v>
      </c>
    </row>
    <row r="22" spans="1:29" x14ac:dyDescent="0.25">
      <c r="A22">
        <v>10</v>
      </c>
      <c r="B22" s="3">
        <f t="shared" ca="1" si="13"/>
        <v>0.84434061422828355</v>
      </c>
      <c r="C22" s="5">
        <v>0.93120970147397464</v>
      </c>
      <c r="D22" s="6">
        <f t="shared" si="14"/>
        <v>1</v>
      </c>
      <c r="E22" s="19" t="s">
        <v>54</v>
      </c>
      <c r="F22" s="78">
        <f t="shared" si="15"/>
        <v>0</v>
      </c>
      <c r="G22" s="78">
        <f t="shared" si="16"/>
        <v>2.9219909580613156E-7</v>
      </c>
      <c r="H22" s="78">
        <f t="shared" si="17"/>
        <v>5.9103580070218008E-5</v>
      </c>
      <c r="I22" s="78">
        <f t="shared" si="18"/>
        <v>1.1597382112545347E-3</v>
      </c>
      <c r="J22" s="78">
        <f t="shared" si="19"/>
        <v>8.5109155301113914E-3</v>
      </c>
      <c r="K22" s="78">
        <f t="shared" si="20"/>
        <v>3.5228478950391995E-2</v>
      </c>
      <c r="L22" s="78">
        <f t="shared" si="21"/>
        <v>9.6944647210175039E-2</v>
      </c>
      <c r="M22" s="78">
        <f t="shared" si="22"/>
        <v>0.18716329330025355</v>
      </c>
      <c r="N22" s="78">
        <f t="shared" si="23"/>
        <v>0.24208826396761274</v>
      </c>
      <c r="O22" s="78">
        <f t="shared" si="24"/>
        <v>0.15528657967430615</v>
      </c>
      <c r="P22" s="79">
        <f t="shared" si="25"/>
        <v>0</v>
      </c>
      <c r="R22" s="19" t="s">
        <v>54</v>
      </c>
      <c r="S22" s="78">
        <f t="shared" si="26"/>
        <v>0</v>
      </c>
      <c r="T22" s="78">
        <f t="shared" si="27"/>
        <v>4.0223358821783375E-7</v>
      </c>
      <c r="U22" s="78">
        <f t="shared" si="28"/>
        <v>8.1360433448901073E-5</v>
      </c>
      <c r="V22" s="78">
        <f t="shared" si="29"/>
        <v>1.59646511163658E-3</v>
      </c>
      <c r="W22" s="78">
        <f t="shared" si="30"/>
        <v>1.1715902416641751E-2</v>
      </c>
      <c r="X22" s="78">
        <f t="shared" si="31"/>
        <v>4.8494597344935553E-2</v>
      </c>
      <c r="Y22" s="78">
        <f t="shared" si="32"/>
        <v>0.1334514509645599</v>
      </c>
      <c r="Z22" s="78">
        <f t="shared" si="33"/>
        <v>0.25764406573241716</v>
      </c>
      <c r="AA22" s="78">
        <f t="shared" si="34"/>
        <v>0.33325233540669846</v>
      </c>
      <c r="AB22" s="78">
        <f t="shared" si="35"/>
        <v>0.21376342035607349</v>
      </c>
      <c r="AC22" s="79">
        <f t="shared" si="36"/>
        <v>0</v>
      </c>
    </row>
    <row r="23" spans="1:29" x14ac:dyDescent="0.25">
      <c r="A23">
        <v>11</v>
      </c>
      <c r="B23" s="3">
        <f t="shared" ca="1" si="13"/>
        <v>0.30307087500349383</v>
      </c>
      <c r="C23" s="5">
        <v>0.51354515114544219</v>
      </c>
      <c r="D23" s="6">
        <f t="shared" si="14"/>
        <v>1</v>
      </c>
      <c r="E23" s="19" t="s">
        <v>55</v>
      </c>
      <c r="F23" s="78">
        <f t="shared" si="15"/>
        <v>0</v>
      </c>
      <c r="G23" s="78">
        <f t="shared" si="16"/>
        <v>4.0223358821783375E-8</v>
      </c>
      <c r="H23" s="78">
        <f t="shared" si="17"/>
        <v>1.6272086689780215E-5</v>
      </c>
      <c r="I23" s="78">
        <f t="shared" si="18"/>
        <v>4.78939533490974E-4</v>
      </c>
      <c r="J23" s="78">
        <f t="shared" si="19"/>
        <v>4.6863609666567005E-3</v>
      </c>
      <c r="K23" s="78">
        <f t="shared" si="20"/>
        <v>2.4247298672467776E-2</v>
      </c>
      <c r="L23" s="78">
        <f t="shared" si="21"/>
        <v>8.0070870578735936E-2</v>
      </c>
      <c r="M23" s="78">
        <f t="shared" si="22"/>
        <v>0.180350846012692</v>
      </c>
      <c r="N23" s="78">
        <f t="shared" si="23"/>
        <v>0.26660186832535876</v>
      </c>
      <c r="O23" s="78">
        <f t="shared" si="24"/>
        <v>0.19238707832046614</v>
      </c>
      <c r="P23" s="79">
        <f t="shared" si="25"/>
        <v>0</v>
      </c>
      <c r="R23" s="19" t="s">
        <v>55</v>
      </c>
      <c r="S23" s="78">
        <f t="shared" si="26"/>
        <v>0</v>
      </c>
      <c r="T23" s="78">
        <f t="shared" si="27"/>
        <v>5.3714253599414563E-8</v>
      </c>
      <c r="U23" s="78">
        <f t="shared" si="28"/>
        <v>2.1729736567229828E-5</v>
      </c>
      <c r="V23" s="78">
        <f t="shared" si="29"/>
        <v>6.3957561760822831E-4</v>
      </c>
      <c r="W23" s="78">
        <f t="shared" si="30"/>
        <v>6.2581641313621886E-3</v>
      </c>
      <c r="X23" s="78">
        <f t="shared" si="31"/>
        <v>3.237983072881373E-2</v>
      </c>
      <c r="Y23" s="78">
        <f t="shared" si="32"/>
        <v>0.10692660121319611</v>
      </c>
      <c r="Z23" s="78">
        <f t="shared" si="33"/>
        <v>0.24084043111656767</v>
      </c>
      <c r="AA23" s="78">
        <f t="shared" si="34"/>
        <v>0.35602000391749317</v>
      </c>
      <c r="AB23" s="78">
        <f t="shared" si="35"/>
        <v>0.25691360982413791</v>
      </c>
      <c r="AC23" s="79">
        <f t="shared" si="36"/>
        <v>0</v>
      </c>
    </row>
    <row r="24" spans="1:29" x14ac:dyDescent="0.25">
      <c r="A24">
        <v>12</v>
      </c>
      <c r="B24" s="3">
        <f t="shared" ca="1" si="13"/>
        <v>0.27869678274466736</v>
      </c>
      <c r="C24" s="5">
        <v>0.23476707575399225</v>
      </c>
      <c r="D24" s="6">
        <f t="shared" si="14"/>
        <v>0</v>
      </c>
      <c r="E24" s="19" t="s">
        <v>56</v>
      </c>
      <c r="F24" s="78">
        <f t="shared" si="15"/>
        <v>0</v>
      </c>
      <c r="G24" s="78">
        <f t="shared" si="16"/>
        <v>4.8342828239473105E-8</v>
      </c>
      <c r="H24" s="78">
        <f t="shared" si="17"/>
        <v>1.7383789253783862E-5</v>
      </c>
      <c r="I24" s="78">
        <f t="shared" si="18"/>
        <v>4.477029323257598E-4</v>
      </c>
      <c r="J24" s="78">
        <f t="shared" si="19"/>
        <v>3.7548984788173131E-3</v>
      </c>
      <c r="K24" s="78">
        <f t="shared" si="20"/>
        <v>1.6189915364406865E-2</v>
      </c>
      <c r="L24" s="78">
        <f t="shared" si="21"/>
        <v>4.2770640485278448E-2</v>
      </c>
      <c r="M24" s="78">
        <f t="shared" si="22"/>
        <v>7.2252129334970314E-2</v>
      </c>
      <c r="N24" s="78">
        <f t="shared" si="23"/>
        <v>7.1204000783498617E-2</v>
      </c>
      <c r="O24" s="78">
        <f t="shared" si="24"/>
        <v>2.5691360982413786E-2</v>
      </c>
      <c r="P24" s="79">
        <f t="shared" si="25"/>
        <v>0</v>
      </c>
      <c r="R24" s="19" t="s">
        <v>56</v>
      </c>
      <c r="S24" s="78">
        <f t="shared" si="26"/>
        <v>0</v>
      </c>
      <c r="T24" s="78">
        <f t="shared" si="27"/>
        <v>2.080800053817198E-7</v>
      </c>
      <c r="U24" s="78">
        <f t="shared" si="28"/>
        <v>7.482431403399938E-5</v>
      </c>
      <c r="V24" s="78">
        <f t="shared" si="29"/>
        <v>1.9270289298401046E-3</v>
      </c>
      <c r="W24" s="78">
        <f t="shared" si="30"/>
        <v>1.6162051831343862E-2</v>
      </c>
      <c r="X24" s="78">
        <f t="shared" si="31"/>
        <v>6.9685572789981345E-2</v>
      </c>
      <c r="Y24" s="78">
        <f t="shared" si="32"/>
        <v>0.18409587164140115</v>
      </c>
      <c r="Z24" s="78">
        <f t="shared" si="33"/>
        <v>0.31099180599006671</v>
      </c>
      <c r="AA24" s="78">
        <f t="shared" si="34"/>
        <v>0.30648039028326113</v>
      </c>
      <c r="AB24" s="78">
        <f t="shared" si="35"/>
        <v>0.11058224614006638</v>
      </c>
      <c r="AC24" s="79">
        <f t="shared" si="36"/>
        <v>0</v>
      </c>
    </row>
    <row r="25" spans="1:29" x14ac:dyDescent="0.25">
      <c r="A25">
        <v>13</v>
      </c>
      <c r="B25" s="3">
        <f t="shared" ca="1" si="13"/>
        <v>0.63874826742397139</v>
      </c>
      <c r="C25" s="5">
        <v>0.94248119667244612</v>
      </c>
      <c r="D25" s="6">
        <f t="shared" si="14"/>
        <v>1</v>
      </c>
      <c r="E25" s="19" t="s">
        <v>57</v>
      </c>
      <c r="F25" s="78">
        <f t="shared" si="15"/>
        <v>0</v>
      </c>
      <c r="G25" s="78">
        <f t="shared" si="16"/>
        <v>2.0808000538171982E-8</v>
      </c>
      <c r="H25" s="78">
        <f t="shared" si="17"/>
        <v>1.4964862806799877E-5</v>
      </c>
      <c r="I25" s="78">
        <f t="shared" si="18"/>
        <v>5.7810867895203134E-4</v>
      </c>
      <c r="J25" s="78">
        <f t="shared" si="19"/>
        <v>6.464820732537545E-3</v>
      </c>
      <c r="K25" s="78">
        <f t="shared" si="20"/>
        <v>3.4842786394990673E-2</v>
      </c>
      <c r="L25" s="78">
        <f t="shared" si="21"/>
        <v>0.11045752298484068</v>
      </c>
      <c r="M25" s="78">
        <f t="shared" si="22"/>
        <v>0.21769426419304669</v>
      </c>
      <c r="N25" s="78">
        <f t="shared" si="23"/>
        <v>0.24518431222660891</v>
      </c>
      <c r="O25" s="78">
        <f t="shared" si="24"/>
        <v>9.9524021526059742E-2</v>
      </c>
      <c r="P25" s="79">
        <f t="shared" si="25"/>
        <v>0</v>
      </c>
      <c r="R25" s="19" t="s">
        <v>57</v>
      </c>
      <c r="S25" s="78">
        <f t="shared" si="26"/>
        <v>0</v>
      </c>
      <c r="T25" s="78">
        <f t="shared" si="27"/>
        <v>2.9111836975164965E-8</v>
      </c>
      <c r="U25" s="78">
        <f t="shared" si="28"/>
        <v>2.0936881733930434E-5</v>
      </c>
      <c r="V25" s="78">
        <f t="shared" si="29"/>
        <v>8.0881416668100703E-4</v>
      </c>
      <c r="W25" s="78">
        <f t="shared" si="30"/>
        <v>9.044732909057945E-3</v>
      </c>
      <c r="X25" s="78">
        <f t="shared" si="31"/>
        <v>4.8747476502159659E-2</v>
      </c>
      <c r="Y25" s="78">
        <f t="shared" si="32"/>
        <v>0.1545377411883572</v>
      </c>
      <c r="Z25" s="78">
        <f t="shared" si="33"/>
        <v>0.30456938512618981</v>
      </c>
      <c r="AA25" s="78">
        <f t="shared" si="34"/>
        <v>0.34302987032871585</v>
      </c>
      <c r="AB25" s="78">
        <f t="shared" si="35"/>
        <v>0.13924101378526757</v>
      </c>
      <c r="AC25" s="79">
        <f t="shared" si="36"/>
        <v>0</v>
      </c>
    </row>
    <row r="26" spans="1:29" x14ac:dyDescent="0.25">
      <c r="A26">
        <v>14</v>
      </c>
      <c r="B26" s="3">
        <f t="shared" ca="1" si="13"/>
        <v>0.92917081226652665</v>
      </c>
      <c r="C26" s="5">
        <v>0.53986032228062097</v>
      </c>
      <c r="D26" s="6">
        <f t="shared" si="14"/>
        <v>1</v>
      </c>
      <c r="E26" s="19" t="s">
        <v>58</v>
      </c>
      <c r="F26" s="78">
        <f t="shared" si="15"/>
        <v>0</v>
      </c>
      <c r="G26" s="78">
        <f t="shared" si="16"/>
        <v>2.9111836975164967E-9</v>
      </c>
      <c r="H26" s="78">
        <f t="shared" si="17"/>
        <v>4.1873763467860867E-6</v>
      </c>
      <c r="I26" s="78">
        <f t="shared" si="18"/>
        <v>2.4264425000430209E-4</v>
      </c>
      <c r="J26" s="78">
        <f t="shared" si="19"/>
        <v>3.617893163623178E-3</v>
      </c>
      <c r="K26" s="78">
        <f t="shared" si="20"/>
        <v>2.4373738251079829E-2</v>
      </c>
      <c r="L26" s="78">
        <f t="shared" si="21"/>
        <v>9.2722644713014321E-2</v>
      </c>
      <c r="M26" s="78">
        <f t="shared" si="22"/>
        <v>0.21319856958833286</v>
      </c>
      <c r="N26" s="78">
        <f t="shared" si="23"/>
        <v>0.2744238962629727</v>
      </c>
      <c r="O26" s="78">
        <f t="shared" si="24"/>
        <v>0.12531691240674081</v>
      </c>
      <c r="P26" s="79">
        <f t="shared" si="25"/>
        <v>0</v>
      </c>
      <c r="R26" s="19" t="s">
        <v>58</v>
      </c>
      <c r="S26" s="78">
        <f t="shared" si="26"/>
        <v>0</v>
      </c>
      <c r="T26" s="78">
        <f t="shared" si="27"/>
        <v>3.9667281074951714E-9</v>
      </c>
      <c r="U26" s="78">
        <f t="shared" si="28"/>
        <v>5.7056459424483617E-6</v>
      </c>
      <c r="V26" s="78">
        <f t="shared" si="29"/>
        <v>3.3062282103161447E-4</v>
      </c>
      <c r="W26" s="78">
        <f t="shared" si="30"/>
        <v>4.9296780942753833E-3</v>
      </c>
      <c r="X26" s="78">
        <f t="shared" si="31"/>
        <v>3.3211230431033516E-2</v>
      </c>
      <c r="Y26" s="78">
        <f t="shared" si="32"/>
        <v>0.12634225772086244</v>
      </c>
      <c r="Z26" s="78">
        <f t="shared" si="33"/>
        <v>0.29050065070962872</v>
      </c>
      <c r="AA26" s="78">
        <f t="shared" si="34"/>
        <v>0.37392521248429544</v>
      </c>
      <c r="AB26" s="78">
        <f t="shared" si="35"/>
        <v>0.17075463812620234</v>
      </c>
      <c r="AC26" s="79">
        <f t="shared" si="36"/>
        <v>0</v>
      </c>
    </row>
    <row r="27" spans="1:29" x14ac:dyDescent="0.25">
      <c r="A27">
        <v>15</v>
      </c>
      <c r="B27" s="3">
        <f t="shared" ca="1" si="13"/>
        <v>0.30975577684554767</v>
      </c>
      <c r="C27" s="5">
        <v>0.25511543955155602</v>
      </c>
      <c r="D27" s="6">
        <f t="shared" si="14"/>
        <v>0</v>
      </c>
      <c r="E27" s="19" t="s">
        <v>59</v>
      </c>
      <c r="F27" s="78">
        <f t="shared" si="15"/>
        <v>0</v>
      </c>
      <c r="G27" s="78">
        <f t="shared" si="16"/>
        <v>3.5700552967456545E-9</v>
      </c>
      <c r="H27" s="78">
        <f t="shared" si="17"/>
        <v>4.5645167539586899E-6</v>
      </c>
      <c r="I27" s="78">
        <f t="shared" si="18"/>
        <v>2.3143597472213013E-4</v>
      </c>
      <c r="J27" s="78">
        <f t="shared" si="19"/>
        <v>2.9578068565652301E-3</v>
      </c>
      <c r="K27" s="78">
        <f t="shared" si="20"/>
        <v>1.6605615215516758E-2</v>
      </c>
      <c r="L27" s="78">
        <f t="shared" si="21"/>
        <v>5.0536903088344978E-2</v>
      </c>
      <c r="M27" s="78">
        <f t="shared" si="22"/>
        <v>8.7150195212888623E-2</v>
      </c>
      <c r="N27" s="78">
        <f t="shared" si="23"/>
        <v>7.4785042496859078E-2</v>
      </c>
      <c r="O27" s="78">
        <f t="shared" si="24"/>
        <v>1.7075463812620231E-2</v>
      </c>
      <c r="P27" s="79">
        <f t="shared" si="25"/>
        <v>0</v>
      </c>
      <c r="R27" s="19" t="s">
        <v>59</v>
      </c>
      <c r="S27" s="78">
        <f t="shared" si="26"/>
        <v>0</v>
      </c>
      <c r="T27" s="78">
        <f t="shared" si="27"/>
        <v>1.4317617041954243E-8</v>
      </c>
      <c r="U27" s="78">
        <f t="shared" si="28"/>
        <v>1.8305879722462075E-5</v>
      </c>
      <c r="V27" s="78">
        <f t="shared" si="29"/>
        <v>9.2816815997876607E-4</v>
      </c>
      <c r="W27" s="78">
        <f t="shared" si="30"/>
        <v>1.186221006015542E-2</v>
      </c>
      <c r="X27" s="78">
        <f t="shared" si="31"/>
        <v>6.6596402475486899E-2</v>
      </c>
      <c r="Y27" s="78">
        <f t="shared" si="32"/>
        <v>0.20267697969968673</v>
      </c>
      <c r="Z27" s="78">
        <f t="shared" si="33"/>
        <v>0.34951366756899577</v>
      </c>
      <c r="AA27" s="78">
        <f t="shared" si="34"/>
        <v>0.29992353337281824</v>
      </c>
      <c r="AB27" s="78">
        <f t="shared" si="35"/>
        <v>6.8480718465538701E-2</v>
      </c>
      <c r="AC27" s="79">
        <f t="shared" si="36"/>
        <v>0</v>
      </c>
    </row>
    <row r="28" spans="1:29" x14ac:dyDescent="0.25">
      <c r="A28">
        <v>16</v>
      </c>
      <c r="B28" s="3">
        <f t="shared" ca="1" si="13"/>
        <v>0.72318205147852621</v>
      </c>
      <c r="C28" s="5">
        <v>0.86266825179460571</v>
      </c>
      <c r="D28" s="6">
        <f t="shared" si="14"/>
        <v>1</v>
      </c>
      <c r="E28" s="19" t="s">
        <v>60</v>
      </c>
      <c r="F28" s="78">
        <f t="shared" si="15"/>
        <v>0</v>
      </c>
      <c r="G28" s="78">
        <f t="shared" si="16"/>
        <v>1.4317617041954244E-9</v>
      </c>
      <c r="H28" s="78">
        <f t="shared" si="17"/>
        <v>3.6611759444924152E-6</v>
      </c>
      <c r="I28" s="78">
        <f t="shared" si="18"/>
        <v>2.7845044799362979E-4</v>
      </c>
      <c r="J28" s="78">
        <f t="shared" si="19"/>
        <v>4.7448840240621685E-3</v>
      </c>
      <c r="K28" s="78">
        <f t="shared" si="20"/>
        <v>3.3298201237743449E-2</v>
      </c>
      <c r="L28" s="78">
        <f t="shared" si="21"/>
        <v>0.12160618781981203</v>
      </c>
      <c r="M28" s="78">
        <f t="shared" si="22"/>
        <v>0.24465956729829702</v>
      </c>
      <c r="N28" s="78">
        <f t="shared" si="23"/>
        <v>0.23993882669825461</v>
      </c>
      <c r="O28" s="78">
        <f t="shared" si="24"/>
        <v>6.1632646618984835E-2</v>
      </c>
      <c r="P28" s="79">
        <f t="shared" si="25"/>
        <v>0</v>
      </c>
      <c r="R28" s="19" t="s">
        <v>60</v>
      </c>
      <c r="S28" s="78">
        <f t="shared" si="26"/>
        <v>0</v>
      </c>
      <c r="T28" s="78">
        <f t="shared" si="27"/>
        <v>2.0275246175006692E-9</v>
      </c>
      <c r="U28" s="78">
        <f t="shared" si="28"/>
        <v>5.1846088177299344E-6</v>
      </c>
      <c r="V28" s="78">
        <f t="shared" si="29"/>
        <v>3.9431501513614685E-4</v>
      </c>
      <c r="W28" s="78">
        <f t="shared" si="30"/>
        <v>6.7192530277779923E-3</v>
      </c>
      <c r="X28" s="78">
        <f t="shared" si="31"/>
        <v>4.7153742504905762E-2</v>
      </c>
      <c r="Y28" s="78">
        <f t="shared" si="32"/>
        <v>0.17220710591895078</v>
      </c>
      <c r="Z28" s="78">
        <f t="shared" si="33"/>
        <v>0.34646358688795564</v>
      </c>
      <c r="AA28" s="78">
        <f t="shared" si="34"/>
        <v>0.33977852347874854</v>
      </c>
      <c r="AB28" s="78">
        <f t="shared" si="35"/>
        <v>8.7278286530182839E-2</v>
      </c>
      <c r="AC28" s="79">
        <f t="shared" si="36"/>
        <v>0</v>
      </c>
    </row>
    <row r="29" spans="1:29" x14ac:dyDescent="0.25">
      <c r="A29">
        <v>17</v>
      </c>
      <c r="B29" s="3">
        <f t="shared" ca="1" si="13"/>
        <v>0.68899588519858135</v>
      </c>
      <c r="C29" s="5">
        <v>0.3228287441294605</v>
      </c>
      <c r="D29" s="6">
        <f t="shared" si="14"/>
        <v>0</v>
      </c>
      <c r="E29" s="19" t="s">
        <v>61</v>
      </c>
      <c r="F29" s="78">
        <f t="shared" si="15"/>
        <v>0</v>
      </c>
      <c r="G29" s="78">
        <f t="shared" si="16"/>
        <v>1.8247721557506024E-9</v>
      </c>
      <c r="H29" s="78">
        <f t="shared" si="17"/>
        <v>4.1476870541839476E-6</v>
      </c>
      <c r="I29" s="78">
        <f t="shared" si="18"/>
        <v>2.7602051059530278E-4</v>
      </c>
      <c r="J29" s="78">
        <f t="shared" si="19"/>
        <v>4.0315518166667954E-3</v>
      </c>
      <c r="K29" s="78">
        <f t="shared" si="20"/>
        <v>2.3576871252452881E-2</v>
      </c>
      <c r="L29" s="78">
        <f t="shared" si="21"/>
        <v>6.8882842367580313E-2</v>
      </c>
      <c r="M29" s="78">
        <f t="shared" si="22"/>
        <v>0.10393907606638671</v>
      </c>
      <c r="N29" s="78">
        <f t="shared" si="23"/>
        <v>6.79557046957497E-2</v>
      </c>
      <c r="O29" s="78">
        <f t="shared" si="24"/>
        <v>8.7278286530182818E-3</v>
      </c>
      <c r="P29" s="79">
        <f t="shared" si="25"/>
        <v>0</v>
      </c>
      <c r="R29" s="19" t="s">
        <v>61</v>
      </c>
      <c r="S29" s="78">
        <f t="shared" si="26"/>
        <v>0</v>
      </c>
      <c r="T29" s="78">
        <f t="shared" si="27"/>
        <v>6.5782672320079774E-9</v>
      </c>
      <c r="U29" s="78">
        <f t="shared" si="28"/>
        <v>1.4952329117461081E-5</v>
      </c>
      <c r="V29" s="78">
        <f t="shared" si="29"/>
        <v>9.9504843631522061E-4</v>
      </c>
      <c r="W29" s="78">
        <f t="shared" si="30"/>
        <v>1.4533663902172164E-2</v>
      </c>
      <c r="X29" s="78">
        <f t="shared" si="31"/>
        <v>8.4994150696849527E-2</v>
      </c>
      <c r="Y29" s="78">
        <f t="shared" si="32"/>
        <v>0.24832127307851967</v>
      </c>
      <c r="Z29" s="78">
        <f t="shared" si="33"/>
        <v>0.37469829647386682</v>
      </c>
      <c r="AA29" s="78">
        <f t="shared" si="34"/>
        <v>0.24497896026048199</v>
      </c>
      <c r="AB29" s="78">
        <f t="shared" si="35"/>
        <v>3.1463648244409885E-2</v>
      </c>
      <c r="AC29" s="79">
        <f t="shared" si="36"/>
        <v>0</v>
      </c>
    </row>
    <row r="30" spans="1:29" x14ac:dyDescent="0.25">
      <c r="A30">
        <v>18</v>
      </c>
      <c r="B30" s="3">
        <f t="shared" ca="1" si="13"/>
        <v>2.7551264615873872E-2</v>
      </c>
      <c r="C30" s="5">
        <v>0.13542928698939605</v>
      </c>
      <c r="D30" s="6">
        <f t="shared" si="14"/>
        <v>0</v>
      </c>
      <c r="E30" s="19" t="s">
        <v>62</v>
      </c>
      <c r="F30" s="78">
        <f t="shared" si="15"/>
        <v>0</v>
      </c>
      <c r="G30" s="78">
        <f t="shared" si="16"/>
        <v>5.9204405088071798E-9</v>
      </c>
      <c r="H30" s="78">
        <f t="shared" si="17"/>
        <v>1.1961863293968866E-5</v>
      </c>
      <c r="I30" s="78">
        <f t="shared" si="18"/>
        <v>6.9653390542065441E-4</v>
      </c>
      <c r="J30" s="78">
        <f t="shared" si="19"/>
        <v>8.7201983413032983E-3</v>
      </c>
      <c r="K30" s="78">
        <f t="shared" si="20"/>
        <v>4.2497075348424763E-2</v>
      </c>
      <c r="L30" s="78">
        <f t="shared" si="21"/>
        <v>9.9328509231407874E-2</v>
      </c>
      <c r="M30" s="78">
        <f t="shared" si="22"/>
        <v>0.11240948894216006</v>
      </c>
      <c r="N30" s="78">
        <f t="shared" si="23"/>
        <v>4.8995792052096386E-2</v>
      </c>
      <c r="O30" s="78">
        <f t="shared" si="24"/>
        <v>3.1463648244409877E-3</v>
      </c>
      <c r="P30" s="79">
        <f t="shared" si="25"/>
        <v>0</v>
      </c>
      <c r="R30" s="19" t="s">
        <v>62</v>
      </c>
      <c r="S30" s="78">
        <f t="shared" si="26"/>
        <v>0</v>
      </c>
      <c r="T30" s="78">
        <f t="shared" si="27"/>
        <v>1.874708464392957E-8</v>
      </c>
      <c r="U30" s="78">
        <f t="shared" si="28"/>
        <v>3.7877259865639502E-5</v>
      </c>
      <c r="V30" s="78">
        <f t="shared" si="29"/>
        <v>2.2055757612736652E-3</v>
      </c>
      <c r="W30" s="78">
        <f t="shared" si="30"/>
        <v>2.7612522442051181E-2</v>
      </c>
      <c r="X30" s="78">
        <f t="shared" si="31"/>
        <v>0.13456705924013854</v>
      </c>
      <c r="Y30" s="78">
        <f t="shared" si="32"/>
        <v>0.31452388844148921</v>
      </c>
      <c r="Z30" s="78">
        <f t="shared" si="33"/>
        <v>0.35594483228818352</v>
      </c>
      <c r="AA30" s="78">
        <f t="shared" si="34"/>
        <v>0.15514525640965912</v>
      </c>
      <c r="AB30" s="78">
        <f t="shared" si="35"/>
        <v>9.9629694102545477E-3</v>
      </c>
      <c r="AC30" s="79">
        <f t="shared" si="36"/>
        <v>0</v>
      </c>
    </row>
    <row r="31" spans="1:29" x14ac:dyDescent="0.25">
      <c r="A31">
        <v>19</v>
      </c>
      <c r="B31" s="3">
        <f t="shared" ca="1" si="13"/>
        <v>0.86571592716750212</v>
      </c>
      <c r="C31" s="5">
        <v>0.63083468658872632</v>
      </c>
      <c r="D31" s="6">
        <f t="shared" si="14"/>
        <v>1</v>
      </c>
      <c r="E31" s="19" t="s">
        <v>63</v>
      </c>
      <c r="F31" s="78">
        <f t="shared" si="15"/>
        <v>0</v>
      </c>
      <c r="G31" s="78">
        <f t="shared" si="16"/>
        <v>1.8747084643929571E-9</v>
      </c>
      <c r="H31" s="78">
        <f t="shared" si="17"/>
        <v>7.575451973127901E-6</v>
      </c>
      <c r="I31" s="78">
        <f t="shared" si="18"/>
        <v>6.6167272838209951E-4</v>
      </c>
      <c r="J31" s="78">
        <f t="shared" si="19"/>
        <v>1.1045008976820474E-2</v>
      </c>
      <c r="K31" s="78">
        <f t="shared" si="20"/>
        <v>6.7283529620069268E-2</v>
      </c>
      <c r="L31" s="78">
        <f t="shared" si="21"/>
        <v>0.18871433306489352</v>
      </c>
      <c r="M31" s="78">
        <f t="shared" si="22"/>
        <v>0.24916138260172846</v>
      </c>
      <c r="N31" s="78">
        <f t="shared" si="23"/>
        <v>0.12411620512772731</v>
      </c>
      <c r="O31" s="78">
        <f t="shared" si="24"/>
        <v>8.9666724692290933E-3</v>
      </c>
      <c r="P31" s="79">
        <f t="shared" si="25"/>
        <v>0</v>
      </c>
      <c r="R31" s="19" t="s">
        <v>63</v>
      </c>
      <c r="S31" s="78">
        <f t="shared" si="26"/>
        <v>0</v>
      </c>
      <c r="T31" s="78">
        <f t="shared" si="27"/>
        <v>2.8843604225684702E-9</v>
      </c>
      <c r="U31" s="78">
        <f t="shared" si="28"/>
        <v>1.1655323624643486E-5</v>
      </c>
      <c r="V31" s="78">
        <f t="shared" si="29"/>
        <v>1.0180263580642716E-3</v>
      </c>
      <c r="W31" s="78">
        <f t="shared" si="30"/>
        <v>1.6993461844730193E-2</v>
      </c>
      <c r="X31" s="78">
        <f t="shared" si="31"/>
        <v>0.10352006918029374</v>
      </c>
      <c r="Y31" s="78">
        <f t="shared" si="32"/>
        <v>0.29034922698769472</v>
      </c>
      <c r="Z31" s="78">
        <f t="shared" si="33"/>
        <v>0.38335092866910175</v>
      </c>
      <c r="AA31" s="78">
        <f t="shared" si="34"/>
        <v>0.19096082226615851</v>
      </c>
      <c r="AB31" s="78">
        <f t="shared" si="35"/>
        <v>1.3795806485971856E-2</v>
      </c>
      <c r="AC31" s="79">
        <f t="shared" si="36"/>
        <v>0</v>
      </c>
    </row>
    <row r="32" spans="1:29" x14ac:dyDescent="0.25">
      <c r="A32">
        <v>20</v>
      </c>
      <c r="B32" s="3">
        <f t="shared" ca="1" si="13"/>
        <v>0.76654676024576496</v>
      </c>
      <c r="C32" s="5">
        <v>0.34329689589465262</v>
      </c>
      <c r="D32" s="6">
        <f t="shared" si="14"/>
        <v>0</v>
      </c>
      <c r="E32" s="19" t="s">
        <v>64</v>
      </c>
      <c r="F32" s="78">
        <f t="shared" si="15"/>
        <v>0</v>
      </c>
      <c r="G32" s="78">
        <f t="shared" si="16"/>
        <v>2.5959243803116233E-9</v>
      </c>
      <c r="H32" s="78">
        <f t="shared" si="17"/>
        <v>9.3242588997147898E-6</v>
      </c>
      <c r="I32" s="78">
        <f t="shared" si="18"/>
        <v>7.1261845064499011E-4</v>
      </c>
      <c r="J32" s="78">
        <f t="shared" si="19"/>
        <v>1.0196077106838116E-2</v>
      </c>
      <c r="K32" s="78">
        <f t="shared" si="20"/>
        <v>5.1760034590146872E-2</v>
      </c>
      <c r="L32" s="78">
        <f t="shared" si="21"/>
        <v>0.1161396907950779</v>
      </c>
      <c r="M32" s="78">
        <f t="shared" si="22"/>
        <v>0.11500527860073054</v>
      </c>
      <c r="N32" s="78">
        <f t="shared" si="23"/>
        <v>3.8192164453231696E-2</v>
      </c>
      <c r="O32" s="78">
        <f t="shared" si="24"/>
        <v>1.3795806485971853E-3</v>
      </c>
      <c r="P32" s="79">
        <f t="shared" si="25"/>
        <v>0</v>
      </c>
      <c r="R32" s="19" t="s">
        <v>64</v>
      </c>
      <c r="S32" s="78">
        <f t="shared" si="26"/>
        <v>0</v>
      </c>
      <c r="T32" s="78">
        <f t="shared" si="27"/>
        <v>7.7863380059363407E-9</v>
      </c>
      <c r="U32" s="78">
        <f t="shared" si="28"/>
        <v>2.796762186089722E-5</v>
      </c>
      <c r="V32" s="78">
        <f t="shared" si="29"/>
        <v>2.1374613868076057E-3</v>
      </c>
      <c r="W32" s="78">
        <f t="shared" si="30"/>
        <v>3.0582594504891092E-2</v>
      </c>
      <c r="X32" s="78">
        <f t="shared" si="31"/>
        <v>0.15525148866988961</v>
      </c>
      <c r="Y32" s="78">
        <f t="shared" si="32"/>
        <v>0.34835486553227502</v>
      </c>
      <c r="Z32" s="78">
        <f t="shared" si="33"/>
        <v>0.34495225609949021</v>
      </c>
      <c r="AA32" s="78">
        <f t="shared" si="34"/>
        <v>0.11455537914223476</v>
      </c>
      <c r="AB32" s="78">
        <f t="shared" si="35"/>
        <v>4.1379792562128027E-3</v>
      </c>
      <c r="AC32" s="79">
        <f t="shared" si="36"/>
        <v>0</v>
      </c>
    </row>
    <row r="33" spans="1:29" x14ac:dyDescent="0.25">
      <c r="A33">
        <v>21</v>
      </c>
      <c r="B33" s="3">
        <f t="shared" ca="1" si="13"/>
        <v>0.87797322092610253</v>
      </c>
      <c r="C33" s="5">
        <v>0.20704389005709112</v>
      </c>
      <c r="D33" s="6">
        <f t="shared" si="14"/>
        <v>0</v>
      </c>
      <c r="E33" s="19" t="s">
        <v>65</v>
      </c>
      <c r="F33" s="78">
        <f t="shared" si="15"/>
        <v>0</v>
      </c>
      <c r="G33" s="78">
        <f t="shared" si="16"/>
        <v>7.0077042053427064E-9</v>
      </c>
      <c r="H33" s="78">
        <f t="shared" si="17"/>
        <v>2.2374097488717778E-5</v>
      </c>
      <c r="I33" s="78">
        <f t="shared" si="18"/>
        <v>1.496222970765324E-3</v>
      </c>
      <c r="J33" s="78">
        <f t="shared" si="19"/>
        <v>1.8349556702934654E-2</v>
      </c>
      <c r="K33" s="78">
        <f t="shared" si="20"/>
        <v>7.7625744334944805E-2</v>
      </c>
      <c r="L33" s="78">
        <f t="shared" si="21"/>
        <v>0.13934194621291002</v>
      </c>
      <c r="M33" s="78">
        <f t="shared" si="22"/>
        <v>0.10348567682984708</v>
      </c>
      <c r="N33" s="78">
        <f t="shared" si="23"/>
        <v>2.2911075828446949E-2</v>
      </c>
      <c r="O33" s="78">
        <f t="shared" si="24"/>
        <v>4.1379792562128018E-4</v>
      </c>
      <c r="P33" s="79">
        <f t="shared" si="25"/>
        <v>0</v>
      </c>
      <c r="R33" s="19" t="s">
        <v>65</v>
      </c>
      <c r="S33" s="78">
        <f t="shared" si="26"/>
        <v>0</v>
      </c>
      <c r="T33" s="78">
        <f t="shared" si="27"/>
        <v>1.9270654593371418E-8</v>
      </c>
      <c r="U33" s="78">
        <f t="shared" si="28"/>
        <v>6.1527069623569167E-5</v>
      </c>
      <c r="V33" s="78">
        <f t="shared" si="29"/>
        <v>4.1144995877971068E-3</v>
      </c>
      <c r="W33" s="78">
        <f t="shared" si="30"/>
        <v>5.0459887975029628E-2</v>
      </c>
      <c r="X33" s="78">
        <f t="shared" si="31"/>
        <v>0.21346490416812958</v>
      </c>
      <c r="Y33" s="78">
        <f t="shared" si="32"/>
        <v>0.38317977431038119</v>
      </c>
      <c r="Z33" s="78">
        <f t="shared" si="33"/>
        <v>0.2845777554407658</v>
      </c>
      <c r="AA33" s="78">
        <f t="shared" si="34"/>
        <v>6.3003719294534674E-2</v>
      </c>
      <c r="AB33" s="78">
        <f t="shared" si="35"/>
        <v>1.1379128830839853E-3</v>
      </c>
      <c r="AC33" s="79">
        <f t="shared" si="36"/>
        <v>0</v>
      </c>
    </row>
    <row r="34" spans="1:29" x14ac:dyDescent="0.25">
      <c r="A34">
        <v>22</v>
      </c>
      <c r="B34" s="3">
        <f t="shared" ca="1" si="13"/>
        <v>0.27783728971491672</v>
      </c>
      <c r="C34" s="5">
        <v>0.26701120914668219</v>
      </c>
      <c r="D34" s="6">
        <f t="shared" si="14"/>
        <v>0</v>
      </c>
      <c r="E34" s="19" t="s">
        <v>66</v>
      </c>
      <c r="F34" s="78">
        <f t="shared" si="15"/>
        <v>0</v>
      </c>
      <c r="G34" s="78">
        <f t="shared" si="16"/>
        <v>1.7343589134034276E-8</v>
      </c>
      <c r="H34" s="78">
        <f t="shared" si="17"/>
        <v>4.9221655698855335E-5</v>
      </c>
      <c r="I34" s="78">
        <f t="shared" si="18"/>
        <v>2.8801497114579744E-3</v>
      </c>
      <c r="J34" s="78">
        <f t="shared" si="19"/>
        <v>3.0275932785017775E-2</v>
      </c>
      <c r="K34" s="78">
        <f t="shared" si="20"/>
        <v>0.10673245208406479</v>
      </c>
      <c r="L34" s="78">
        <f t="shared" si="21"/>
        <v>0.1532719097241525</v>
      </c>
      <c r="M34" s="78">
        <f t="shared" si="22"/>
        <v>8.5373326632229754E-2</v>
      </c>
      <c r="N34" s="78">
        <f t="shared" si="23"/>
        <v>1.2600743858906933E-2</v>
      </c>
      <c r="O34" s="78">
        <f t="shared" si="24"/>
        <v>1.1379128830839851E-4</v>
      </c>
      <c r="P34" s="79">
        <f t="shared" si="25"/>
        <v>0</v>
      </c>
      <c r="R34" s="19" t="s">
        <v>66</v>
      </c>
      <c r="S34" s="78">
        <f t="shared" si="26"/>
        <v>0</v>
      </c>
      <c r="T34" s="78">
        <f t="shared" si="27"/>
        <v>4.432327611545981E-8</v>
      </c>
      <c r="U34" s="78">
        <f t="shared" si="28"/>
        <v>1.2579086252217887E-4</v>
      </c>
      <c r="V34" s="78">
        <f t="shared" si="29"/>
        <v>7.3605105568549274E-3</v>
      </c>
      <c r="W34" s="78">
        <f t="shared" si="30"/>
        <v>7.7373173344501389E-2</v>
      </c>
      <c r="X34" s="78">
        <f t="shared" si="31"/>
        <v>0.27276545285074311</v>
      </c>
      <c r="Y34" s="78">
        <f t="shared" si="32"/>
        <v>0.39170169005653838</v>
      </c>
      <c r="Z34" s="78">
        <f t="shared" si="33"/>
        <v>0.21818007218529278</v>
      </c>
      <c r="AA34" s="78">
        <f t="shared" si="34"/>
        <v>3.2202460805677707E-2</v>
      </c>
      <c r="AB34" s="78">
        <f t="shared" si="35"/>
        <v>2.9080501459353086E-4</v>
      </c>
      <c r="AC34" s="79">
        <f t="shared" si="36"/>
        <v>0</v>
      </c>
    </row>
    <row r="35" spans="1:29" x14ac:dyDescent="0.25">
      <c r="A35">
        <v>23</v>
      </c>
      <c r="B35" s="3">
        <f t="shared" ca="1" si="13"/>
        <v>0.4447791833381336</v>
      </c>
      <c r="C35" s="5">
        <v>0.71055216962229728</v>
      </c>
      <c r="D35" s="6">
        <f t="shared" si="14"/>
        <v>1</v>
      </c>
      <c r="E35" s="19" t="s">
        <v>67</v>
      </c>
      <c r="F35" s="78">
        <f t="shared" si="15"/>
        <v>0</v>
      </c>
      <c r="G35" s="78">
        <f t="shared" si="16"/>
        <v>4.4323276115459812E-9</v>
      </c>
      <c r="H35" s="78">
        <f t="shared" si="17"/>
        <v>2.5158172504435777E-5</v>
      </c>
      <c r="I35" s="78">
        <f t="shared" si="18"/>
        <v>2.2081531670564781E-3</v>
      </c>
      <c r="J35" s="78">
        <f t="shared" si="19"/>
        <v>3.0949269337800556E-2</v>
      </c>
      <c r="K35" s="78">
        <f t="shared" si="20"/>
        <v>0.13638272642537155</v>
      </c>
      <c r="L35" s="78">
        <f t="shared" si="21"/>
        <v>0.235021014033923</v>
      </c>
      <c r="M35" s="78">
        <f t="shared" si="22"/>
        <v>0.15272605052970495</v>
      </c>
      <c r="N35" s="78">
        <f t="shared" si="23"/>
        <v>2.5761968644542166E-2</v>
      </c>
      <c r="O35" s="78">
        <f t="shared" si="24"/>
        <v>2.617245131341778E-4</v>
      </c>
      <c r="P35" s="79">
        <f t="shared" si="25"/>
        <v>0</v>
      </c>
      <c r="R35" s="19" t="s">
        <v>67</v>
      </c>
      <c r="S35" s="78">
        <f t="shared" si="26"/>
        <v>0</v>
      </c>
      <c r="T35" s="78">
        <f t="shared" si="27"/>
        <v>7.5982402685921657E-9</v>
      </c>
      <c r="U35" s="78">
        <f t="shared" si="28"/>
        <v>4.3128093444499898E-5</v>
      </c>
      <c r="V35" s="78">
        <f t="shared" si="29"/>
        <v>3.785387675189406E-3</v>
      </c>
      <c r="W35" s="78">
        <f t="shared" si="30"/>
        <v>5.3055641454255668E-2</v>
      </c>
      <c r="X35" s="78">
        <f t="shared" si="31"/>
        <v>0.23379786303842279</v>
      </c>
      <c r="Y35" s="78">
        <f t="shared" si="32"/>
        <v>0.40289127729325402</v>
      </c>
      <c r="Z35" s="78">
        <f t="shared" si="33"/>
        <v>0.26181485867040527</v>
      </c>
      <c r="AA35" s="78">
        <f t="shared" si="34"/>
        <v>4.4163167687167777E-2</v>
      </c>
      <c r="AB35" s="78">
        <f t="shared" si="35"/>
        <v>4.4866848962009734E-4</v>
      </c>
      <c r="AC35" s="79">
        <f t="shared" si="36"/>
        <v>0</v>
      </c>
    </row>
    <row r="36" spans="1:29" x14ac:dyDescent="0.25">
      <c r="A36">
        <v>24</v>
      </c>
      <c r="B36" s="3">
        <f t="shared" ca="1" si="13"/>
        <v>0.92069046634607821</v>
      </c>
      <c r="C36" s="5">
        <v>0.88467176791122626</v>
      </c>
      <c r="D36" s="6">
        <f t="shared" si="14"/>
        <v>1</v>
      </c>
      <c r="E36" s="19" t="s">
        <v>68</v>
      </c>
      <c r="F36" s="78">
        <f t="shared" si="15"/>
        <v>0</v>
      </c>
      <c r="G36" s="78">
        <f t="shared" si="16"/>
        <v>7.5982402685921665E-10</v>
      </c>
      <c r="H36" s="78">
        <f t="shared" si="17"/>
        <v>8.6256186888999802E-6</v>
      </c>
      <c r="I36" s="78">
        <f t="shared" si="18"/>
        <v>1.1356163025568217E-3</v>
      </c>
      <c r="J36" s="78">
        <f t="shared" si="19"/>
        <v>2.1222256581702268E-2</v>
      </c>
      <c r="K36" s="78">
        <f t="shared" si="20"/>
        <v>0.11689893151921139</v>
      </c>
      <c r="L36" s="78">
        <f t="shared" si="21"/>
        <v>0.2417347663759524</v>
      </c>
      <c r="M36" s="78">
        <f t="shared" si="22"/>
        <v>0.18327040106928369</v>
      </c>
      <c r="N36" s="78">
        <f t="shared" si="23"/>
        <v>3.5330534149734222E-2</v>
      </c>
      <c r="O36" s="78">
        <f t="shared" si="24"/>
        <v>4.0380164065808763E-4</v>
      </c>
      <c r="P36" s="79">
        <f t="shared" si="25"/>
        <v>0</v>
      </c>
      <c r="R36" s="19" t="s">
        <v>68</v>
      </c>
      <c r="S36" s="78">
        <f t="shared" si="26"/>
        <v>0</v>
      </c>
      <c r="T36" s="78">
        <f t="shared" si="27"/>
        <v>1.2663629643367461E-9</v>
      </c>
      <c r="U36" s="78">
        <f t="shared" si="28"/>
        <v>1.4375912929820665E-5</v>
      </c>
      <c r="V36" s="78">
        <f t="shared" si="29"/>
        <v>1.8926782734148121E-3</v>
      </c>
      <c r="W36" s="78">
        <f t="shared" si="30"/>
        <v>3.5370136774707482E-2</v>
      </c>
      <c r="X36" s="78">
        <f t="shared" si="31"/>
        <v>0.1948299503746749</v>
      </c>
      <c r="Y36" s="78">
        <f t="shared" si="32"/>
        <v>0.40288796419940243</v>
      </c>
      <c r="Z36" s="78">
        <f t="shared" si="33"/>
        <v>0.30544815663783226</v>
      </c>
      <c r="AA36" s="78">
        <f t="shared" si="34"/>
        <v>5.8883739360545279E-2</v>
      </c>
      <c r="AB36" s="78">
        <f t="shared" si="35"/>
        <v>6.7299720013008248E-4</v>
      </c>
      <c r="AC36" s="79">
        <f t="shared" si="36"/>
        <v>0</v>
      </c>
    </row>
    <row r="37" spans="1:29" x14ac:dyDescent="0.25">
      <c r="A37">
        <v>25</v>
      </c>
      <c r="B37" s="3">
        <f t="shared" ca="1" si="13"/>
        <v>9.8971592136649633E-2</v>
      </c>
      <c r="C37" s="5">
        <v>0.71584872882516337</v>
      </c>
      <c r="D37" s="6">
        <f t="shared" si="14"/>
        <v>1</v>
      </c>
      <c r="E37" s="19" t="s">
        <v>69</v>
      </c>
      <c r="F37" s="78">
        <f t="shared" si="15"/>
        <v>0</v>
      </c>
      <c r="G37" s="78">
        <f t="shared" si="16"/>
        <v>1.2663629643367461E-10</v>
      </c>
      <c r="H37" s="78">
        <f t="shared" si="17"/>
        <v>2.8751825859641334E-6</v>
      </c>
      <c r="I37" s="78">
        <f t="shared" si="18"/>
        <v>5.6780348202444366E-4</v>
      </c>
      <c r="J37" s="78">
        <f t="shared" si="19"/>
        <v>1.4148054709882993E-2</v>
      </c>
      <c r="K37" s="78">
        <f t="shared" si="20"/>
        <v>9.7414975187337452E-2</v>
      </c>
      <c r="L37" s="78">
        <f t="shared" si="21"/>
        <v>0.24173277851964145</v>
      </c>
      <c r="M37" s="78">
        <f t="shared" si="22"/>
        <v>0.21381370964648258</v>
      </c>
      <c r="N37" s="78">
        <f t="shared" si="23"/>
        <v>4.7106991488436223E-2</v>
      </c>
      <c r="O37" s="78">
        <f t="shared" si="24"/>
        <v>6.0569748011707423E-4</v>
      </c>
      <c r="P37" s="79">
        <f t="shared" si="25"/>
        <v>0</v>
      </c>
      <c r="R37" s="19" t="s">
        <v>69</v>
      </c>
      <c r="S37" s="78">
        <f t="shared" si="26"/>
        <v>0</v>
      </c>
      <c r="T37" s="78">
        <f t="shared" si="27"/>
        <v>2.0578121611576146E-10</v>
      </c>
      <c r="U37" s="78">
        <f t="shared" si="28"/>
        <v>4.6721089115586914E-6</v>
      </c>
      <c r="V37" s="78">
        <f t="shared" si="29"/>
        <v>9.226682581241647E-4</v>
      </c>
      <c r="W37" s="78">
        <f t="shared" si="30"/>
        <v>2.2990279926552403E-2</v>
      </c>
      <c r="X37" s="78">
        <f t="shared" si="31"/>
        <v>0.1582972072500253</v>
      </c>
      <c r="Y37" s="78">
        <f t="shared" si="32"/>
        <v>0.39281048593257895</v>
      </c>
      <c r="Z37" s="78">
        <f t="shared" si="33"/>
        <v>0.34744260873358507</v>
      </c>
      <c r="AA37" s="78">
        <f t="shared" si="34"/>
        <v>7.6547832406977379E-2</v>
      </c>
      <c r="AB37" s="78">
        <f t="shared" si="35"/>
        <v>9.8424517746398439E-4</v>
      </c>
      <c r="AC37" s="79">
        <f t="shared" si="36"/>
        <v>0</v>
      </c>
    </row>
    <row r="38" spans="1:29" x14ac:dyDescent="0.25">
      <c r="A38">
        <v>26</v>
      </c>
      <c r="B38" s="3">
        <f t="shared" ca="1" si="13"/>
        <v>0.40856019915485475</v>
      </c>
      <c r="C38" s="5">
        <v>0.85607901136572184</v>
      </c>
      <c r="D38" s="6">
        <f t="shared" si="14"/>
        <v>1</v>
      </c>
      <c r="E38" s="19" t="s">
        <v>70</v>
      </c>
      <c r="F38" s="78">
        <f t="shared" si="15"/>
        <v>0</v>
      </c>
      <c r="G38" s="78">
        <f t="shared" si="16"/>
        <v>2.0578121611576147E-11</v>
      </c>
      <c r="H38" s="78">
        <f t="shared" si="17"/>
        <v>9.3442178231173833E-7</v>
      </c>
      <c r="I38" s="78">
        <f t="shared" si="18"/>
        <v>2.7680047743724941E-4</v>
      </c>
      <c r="J38" s="78">
        <f t="shared" si="19"/>
        <v>9.1961119706209619E-3</v>
      </c>
      <c r="K38" s="78">
        <f t="shared" si="20"/>
        <v>7.9148603625012651E-2</v>
      </c>
      <c r="L38" s="78">
        <f t="shared" si="21"/>
        <v>0.23568629155954735</v>
      </c>
      <c r="M38" s="78">
        <f t="shared" si="22"/>
        <v>0.24320982611350953</v>
      </c>
      <c r="N38" s="78">
        <f t="shared" si="23"/>
        <v>6.1238265925581903E-2</v>
      </c>
      <c r="O38" s="78">
        <f t="shared" si="24"/>
        <v>8.8582065971758595E-4</v>
      </c>
      <c r="P38" s="79">
        <f t="shared" si="25"/>
        <v>0</v>
      </c>
      <c r="R38" s="19" t="s">
        <v>70</v>
      </c>
      <c r="S38" s="78">
        <f t="shared" si="26"/>
        <v>0</v>
      </c>
      <c r="T38" s="78">
        <f t="shared" si="27"/>
        <v>3.2682222933211655E-11</v>
      </c>
      <c r="U38" s="78">
        <f t="shared" si="28"/>
        <v>1.4840509537071454E-6</v>
      </c>
      <c r="V38" s="78">
        <f t="shared" si="29"/>
        <v>4.3961519337773556E-4</v>
      </c>
      <c r="W38" s="78">
        <f t="shared" si="30"/>
        <v>1.4605287460908854E-2</v>
      </c>
      <c r="X38" s="78">
        <f t="shared" si="31"/>
        <v>0.12570400531941162</v>
      </c>
      <c r="Y38" s="78">
        <f t="shared" si="32"/>
        <v>0.37431754308993348</v>
      </c>
      <c r="Z38" s="78">
        <f t="shared" si="33"/>
        <v>0.38626643901831553</v>
      </c>
      <c r="AA38" s="78">
        <f t="shared" si="34"/>
        <v>9.7258763302151191E-2</v>
      </c>
      <c r="AB38" s="78">
        <f t="shared" si="35"/>
        <v>1.4068625322657591E-3</v>
      </c>
      <c r="AC38" s="79">
        <f t="shared" si="36"/>
        <v>0</v>
      </c>
    </row>
    <row r="39" spans="1:29" x14ac:dyDescent="0.25">
      <c r="A39">
        <v>27</v>
      </c>
      <c r="B39" s="3">
        <f t="shared" ca="1" si="13"/>
        <v>0.20629233129931579</v>
      </c>
      <c r="C39" s="5">
        <v>0.94133877884748873</v>
      </c>
      <c r="D39" s="6">
        <f t="shared" si="14"/>
        <v>1</v>
      </c>
      <c r="E39" s="19" t="s">
        <v>71</v>
      </c>
      <c r="F39" s="78">
        <f t="shared" si="15"/>
        <v>0</v>
      </c>
      <c r="G39" s="78">
        <f t="shared" si="16"/>
        <v>3.2682222933211657E-12</v>
      </c>
      <c r="H39" s="78">
        <f t="shared" si="17"/>
        <v>2.9681019074142908E-7</v>
      </c>
      <c r="I39" s="78">
        <f t="shared" si="18"/>
        <v>1.3188455801332066E-4</v>
      </c>
      <c r="J39" s="78">
        <f t="shared" si="19"/>
        <v>5.8421149843635419E-3</v>
      </c>
      <c r="K39" s="78">
        <f t="shared" si="20"/>
        <v>6.2852002659705808E-2</v>
      </c>
      <c r="L39" s="78">
        <f t="shared" si="21"/>
        <v>0.22459052585396008</v>
      </c>
      <c r="M39" s="78">
        <f t="shared" si="22"/>
        <v>0.27038650731282088</v>
      </c>
      <c r="N39" s="78">
        <f t="shared" si="23"/>
        <v>7.7807010641720964E-2</v>
      </c>
      <c r="O39" s="78">
        <f t="shared" si="24"/>
        <v>1.2661762790391832E-3</v>
      </c>
      <c r="P39" s="79">
        <f t="shared" si="25"/>
        <v>0</v>
      </c>
      <c r="R39" s="19" t="s">
        <v>71</v>
      </c>
      <c r="S39" s="78">
        <f t="shared" si="26"/>
        <v>0</v>
      </c>
      <c r="T39" s="78">
        <f t="shared" si="27"/>
        <v>5.0837481167936685E-12</v>
      </c>
      <c r="U39" s="78">
        <f t="shared" si="28"/>
        <v>4.6169082541002983E-7</v>
      </c>
      <c r="V39" s="78">
        <f t="shared" si="29"/>
        <v>2.051475735920812E-4</v>
      </c>
      <c r="W39" s="78">
        <f t="shared" si="30"/>
        <v>9.087460516545607E-3</v>
      </c>
      <c r="X39" s="78">
        <f t="shared" si="31"/>
        <v>9.7766835141831848E-2</v>
      </c>
      <c r="Y39" s="78">
        <f t="shared" si="32"/>
        <v>0.34935251044368582</v>
      </c>
      <c r="Z39" s="78">
        <f t="shared" si="33"/>
        <v>0.42058855671078799</v>
      </c>
      <c r="AA39" s="78">
        <f t="shared" si="34"/>
        <v>0.12102947973628651</v>
      </c>
      <c r="AB39" s="78">
        <f t="shared" si="35"/>
        <v>1.9695481813610254E-3</v>
      </c>
      <c r="AC39" s="79">
        <f t="shared" si="36"/>
        <v>0</v>
      </c>
    </row>
    <row r="40" spans="1:29" x14ac:dyDescent="0.25">
      <c r="A40">
        <v>28</v>
      </c>
      <c r="B40" s="3">
        <f t="shared" ca="1" si="13"/>
        <v>0.77419535966772357</v>
      </c>
      <c r="C40" s="5">
        <v>0.53121352041529768</v>
      </c>
      <c r="D40" s="6">
        <f t="shared" si="14"/>
        <v>1</v>
      </c>
      <c r="E40" s="19" t="s">
        <v>72</v>
      </c>
      <c r="F40" s="78">
        <f t="shared" si="15"/>
        <v>0</v>
      </c>
      <c r="G40" s="78">
        <f t="shared" si="16"/>
        <v>5.0837481167936689E-13</v>
      </c>
      <c r="H40" s="78">
        <f t="shared" si="17"/>
        <v>9.2338165082005977E-8</v>
      </c>
      <c r="I40" s="78">
        <f t="shared" si="18"/>
        <v>6.1544272077624352E-5</v>
      </c>
      <c r="J40" s="78">
        <f t="shared" si="19"/>
        <v>3.6349842066182429E-3</v>
      </c>
      <c r="K40" s="78">
        <f t="shared" si="20"/>
        <v>4.8883417570915924E-2</v>
      </c>
      <c r="L40" s="78">
        <f t="shared" si="21"/>
        <v>0.20961150626621147</v>
      </c>
      <c r="M40" s="78">
        <f t="shared" si="22"/>
        <v>0.29441198969755156</v>
      </c>
      <c r="N40" s="78">
        <f t="shared" si="23"/>
        <v>9.6823583789029222E-2</v>
      </c>
      <c r="O40" s="78">
        <f t="shared" si="24"/>
        <v>1.7725933632249228E-3</v>
      </c>
      <c r="P40" s="79">
        <f t="shared" si="25"/>
        <v>0</v>
      </c>
      <c r="R40" s="19" t="s">
        <v>72</v>
      </c>
      <c r="S40" s="78">
        <f t="shared" si="26"/>
        <v>0</v>
      </c>
      <c r="T40" s="78">
        <f t="shared" si="27"/>
        <v>7.7590817387902439E-13</v>
      </c>
      <c r="U40" s="78">
        <f t="shared" si="28"/>
        <v>1.4093132744213614E-7</v>
      </c>
      <c r="V40" s="78">
        <f t="shared" si="29"/>
        <v>9.3932080550405153E-5</v>
      </c>
      <c r="W40" s="78">
        <f t="shared" si="30"/>
        <v>5.5479026360871243E-3</v>
      </c>
      <c r="X40" s="78">
        <f t="shared" si="31"/>
        <v>7.4608423527358234E-2</v>
      </c>
      <c r="Y40" s="78">
        <f t="shared" si="32"/>
        <v>0.31992002222491062</v>
      </c>
      <c r="Z40" s="78">
        <f t="shared" si="33"/>
        <v>0.44934694647773554</v>
      </c>
      <c r="AA40" s="78">
        <f t="shared" si="34"/>
        <v>0.1477772076039649</v>
      </c>
      <c r="AB40" s="78">
        <f t="shared" si="35"/>
        <v>2.705424517289768E-3</v>
      </c>
      <c r="AC40" s="79">
        <f t="shared" si="36"/>
        <v>0</v>
      </c>
    </row>
    <row r="41" spans="1:29" x14ac:dyDescent="0.25">
      <c r="A41">
        <v>29</v>
      </c>
      <c r="B41" s="3">
        <f t="shared" ca="1" si="13"/>
        <v>0.75411059626182375</v>
      </c>
      <c r="C41" s="5">
        <v>0.9607285691835058</v>
      </c>
      <c r="D41" s="6">
        <f t="shared" si="14"/>
        <v>1</v>
      </c>
      <c r="E41" s="19" t="s">
        <v>73</v>
      </c>
      <c r="F41" s="78">
        <f t="shared" si="15"/>
        <v>0</v>
      </c>
      <c r="G41" s="78">
        <f t="shared" si="16"/>
        <v>7.7590817387902444E-14</v>
      </c>
      <c r="H41" s="78">
        <f t="shared" si="17"/>
        <v>2.8186265488427229E-8</v>
      </c>
      <c r="I41" s="78">
        <f t="shared" si="18"/>
        <v>2.8179624165121544E-5</v>
      </c>
      <c r="J41" s="78">
        <f t="shared" si="19"/>
        <v>2.2191610544348497E-3</v>
      </c>
      <c r="K41" s="78">
        <f t="shared" si="20"/>
        <v>3.7304211763679117E-2</v>
      </c>
      <c r="L41" s="78">
        <f t="shared" si="21"/>
        <v>0.19195201333494635</v>
      </c>
      <c r="M41" s="78">
        <f t="shared" si="22"/>
        <v>0.31454286253441488</v>
      </c>
      <c r="N41" s="78">
        <f t="shared" si="23"/>
        <v>0.11822176608317192</v>
      </c>
      <c r="O41" s="78">
        <f t="shared" si="24"/>
        <v>2.4348820655607914E-3</v>
      </c>
      <c r="P41" s="79">
        <f t="shared" si="25"/>
        <v>0</v>
      </c>
      <c r="R41" s="19" t="s">
        <v>73</v>
      </c>
      <c r="S41" s="78">
        <f t="shared" si="26"/>
        <v>0</v>
      </c>
      <c r="T41" s="78">
        <f t="shared" si="27"/>
        <v>1.1637986511104905E-13</v>
      </c>
      <c r="U41" s="78">
        <f t="shared" si="28"/>
        <v>4.2277087495134797E-8</v>
      </c>
      <c r="V41" s="78">
        <f t="shared" si="29"/>
        <v>4.2267126054638428E-5</v>
      </c>
      <c r="W41" s="78">
        <f t="shared" si="30"/>
        <v>3.3285596526669487E-3</v>
      </c>
      <c r="X41" s="78">
        <f t="shared" si="31"/>
        <v>5.5953259409893555E-2</v>
      </c>
      <c r="Y41" s="78">
        <f t="shared" si="32"/>
        <v>0.28791228358935139</v>
      </c>
      <c r="Z41" s="78">
        <f t="shared" si="33"/>
        <v>0.47178850727129906</v>
      </c>
      <c r="AA41" s="78">
        <f t="shared" si="34"/>
        <v>0.17732295718919333</v>
      </c>
      <c r="AB41" s="78">
        <f t="shared" si="35"/>
        <v>3.6521234843371964E-3</v>
      </c>
      <c r="AC41" s="79">
        <f t="shared" si="36"/>
        <v>0</v>
      </c>
    </row>
    <row r="42" spans="1:29" x14ac:dyDescent="0.25">
      <c r="A42">
        <v>30</v>
      </c>
      <c r="B42" s="3">
        <f t="shared" ca="1" si="13"/>
        <v>0.75692307599450637</v>
      </c>
      <c r="C42" s="5">
        <v>0.2619633187328605</v>
      </c>
      <c r="D42" s="6">
        <f t="shared" si="14"/>
        <v>0</v>
      </c>
      <c r="E42" s="19" t="s">
        <v>74</v>
      </c>
      <c r="F42" s="78">
        <f t="shared" si="15"/>
        <v>0</v>
      </c>
      <c r="G42" s="78">
        <f t="shared" si="16"/>
        <v>1.0474187859994415E-13</v>
      </c>
      <c r="H42" s="78">
        <f t="shared" si="17"/>
        <v>3.3821669996107841E-8</v>
      </c>
      <c r="I42" s="78">
        <f t="shared" si="18"/>
        <v>2.9586988238246899E-5</v>
      </c>
      <c r="J42" s="78">
        <f t="shared" si="19"/>
        <v>1.9971357916001692E-3</v>
      </c>
      <c r="K42" s="78">
        <f t="shared" si="20"/>
        <v>2.7976629704946777E-2</v>
      </c>
      <c r="L42" s="78">
        <f t="shared" si="21"/>
        <v>0.11516491343574056</v>
      </c>
      <c r="M42" s="78">
        <f t="shared" si="22"/>
        <v>0.14153655218138975</v>
      </c>
      <c r="N42" s="78">
        <f t="shared" si="23"/>
        <v>3.5464591437838658E-2</v>
      </c>
      <c r="O42" s="78">
        <f t="shared" si="24"/>
        <v>3.6521234843371955E-4</v>
      </c>
      <c r="P42" s="79">
        <f t="shared" si="25"/>
        <v>0</v>
      </c>
      <c r="R42" s="19" t="s">
        <v>74</v>
      </c>
      <c r="S42" s="78">
        <f t="shared" si="26"/>
        <v>0</v>
      </c>
      <c r="T42" s="78">
        <f t="shared" si="27"/>
        <v>3.2474612183731561E-13</v>
      </c>
      <c r="U42" s="78">
        <f t="shared" si="28"/>
        <v>1.0486212689814573E-7</v>
      </c>
      <c r="V42" s="78">
        <f t="shared" si="29"/>
        <v>9.1732741627779759E-5</v>
      </c>
      <c r="W42" s="78">
        <f t="shared" si="30"/>
        <v>6.1920037312085986E-3</v>
      </c>
      <c r="X42" s="78">
        <f t="shared" si="31"/>
        <v>8.6739918361221302E-2</v>
      </c>
      <c r="Y42" s="78">
        <f t="shared" si="32"/>
        <v>0.35706213703528944</v>
      </c>
      <c r="Z42" s="78">
        <f t="shared" si="33"/>
        <v>0.438825873981944</v>
      </c>
      <c r="AA42" s="78">
        <f t="shared" si="34"/>
        <v>0.1099559095743497</v>
      </c>
      <c r="AB42" s="78">
        <f t="shared" si="35"/>
        <v>1.1323197119075931E-3</v>
      </c>
      <c r="AC42" s="79">
        <f t="shared" si="36"/>
        <v>0</v>
      </c>
    </row>
    <row r="43" spans="1:29" x14ac:dyDescent="0.25">
      <c r="A43">
        <v>31</v>
      </c>
      <c r="B43" s="3">
        <f t="shared" ca="1" si="13"/>
        <v>0.35157989849652427</v>
      </c>
      <c r="C43" s="5">
        <v>0.96512623951255816</v>
      </c>
      <c r="D43" s="6">
        <f t="shared" si="14"/>
        <v>1</v>
      </c>
      <c r="E43" s="19" t="s">
        <v>75</v>
      </c>
      <c r="F43" s="78">
        <f t="shared" si="15"/>
        <v>0</v>
      </c>
      <c r="G43" s="78">
        <f t="shared" si="16"/>
        <v>3.2474612183731563E-14</v>
      </c>
      <c r="H43" s="78">
        <f t="shared" si="17"/>
        <v>2.0972425379629146E-8</v>
      </c>
      <c r="I43" s="78">
        <f t="shared" si="18"/>
        <v>2.7519822488333926E-5</v>
      </c>
      <c r="J43" s="78">
        <f t="shared" si="19"/>
        <v>2.4768014924834397E-3</v>
      </c>
      <c r="K43" s="78">
        <f t="shared" si="20"/>
        <v>4.3369959180610651E-2</v>
      </c>
      <c r="L43" s="78">
        <f t="shared" si="21"/>
        <v>0.21423728222117366</v>
      </c>
      <c r="M43" s="78">
        <f t="shared" si="22"/>
        <v>0.30717811178736076</v>
      </c>
      <c r="N43" s="78">
        <f t="shared" si="23"/>
        <v>8.7964727659479769E-2</v>
      </c>
      <c r="O43" s="78">
        <f t="shared" si="24"/>
        <v>1.0190877407168339E-3</v>
      </c>
      <c r="P43" s="79">
        <f t="shared" si="25"/>
        <v>0</v>
      </c>
      <c r="R43" s="19" t="s">
        <v>75</v>
      </c>
      <c r="S43" s="78">
        <f t="shared" si="26"/>
        <v>0</v>
      </c>
      <c r="T43" s="78">
        <f t="shared" si="27"/>
        <v>4.9483350532228534E-14</v>
      </c>
      <c r="U43" s="78">
        <f t="shared" si="28"/>
        <v>3.1956836642104159E-8</v>
      </c>
      <c r="V43" s="78">
        <f t="shared" si="29"/>
        <v>4.1933465288836465E-5</v>
      </c>
      <c r="W43" s="78">
        <f t="shared" si="30"/>
        <v>3.7740384937592123E-3</v>
      </c>
      <c r="X43" s="78">
        <f t="shared" si="31"/>
        <v>6.6085189272181752E-2</v>
      </c>
      <c r="Y43" s="78">
        <f t="shared" si="32"/>
        <v>0.32644511574900531</v>
      </c>
      <c r="Z43" s="78">
        <f t="shared" si="33"/>
        <v>0.4680641633348504</v>
      </c>
      <c r="AA43" s="78">
        <f t="shared" si="34"/>
        <v>0.13403668775532362</v>
      </c>
      <c r="AB43" s="78">
        <f t="shared" si="35"/>
        <v>1.5528399727048994E-3</v>
      </c>
      <c r="AC43" s="79">
        <f t="shared" si="36"/>
        <v>0</v>
      </c>
    </row>
    <row r="44" spans="1:29" x14ac:dyDescent="0.25">
      <c r="A44">
        <v>32</v>
      </c>
      <c r="B44" s="3">
        <f t="shared" ca="1" si="13"/>
        <v>0.82847901364761001</v>
      </c>
      <c r="C44" s="5">
        <v>0.72979827884154114</v>
      </c>
      <c r="D44" s="6">
        <f t="shared" si="14"/>
        <v>1</v>
      </c>
      <c r="E44" s="19" t="s">
        <v>76</v>
      </c>
      <c r="F44" s="78">
        <f t="shared" si="15"/>
        <v>0</v>
      </c>
      <c r="G44" s="78">
        <f t="shared" si="16"/>
        <v>4.9483350532228537E-15</v>
      </c>
      <c r="H44" s="78">
        <f t="shared" si="17"/>
        <v>6.3913673284208319E-9</v>
      </c>
      <c r="I44" s="78">
        <f t="shared" si="18"/>
        <v>1.258003958665094E-5</v>
      </c>
      <c r="J44" s="78">
        <f t="shared" si="19"/>
        <v>1.5096153975036851E-3</v>
      </c>
      <c r="K44" s="78">
        <f t="shared" si="20"/>
        <v>3.3042594636090876E-2</v>
      </c>
      <c r="L44" s="78">
        <f t="shared" si="21"/>
        <v>0.19586706944940319</v>
      </c>
      <c r="M44" s="78">
        <f t="shared" si="22"/>
        <v>0.32764491433439524</v>
      </c>
      <c r="N44" s="78">
        <f t="shared" si="23"/>
        <v>0.1072293502042589</v>
      </c>
      <c r="O44" s="78">
        <f t="shared" si="24"/>
        <v>1.3975559754344094E-3</v>
      </c>
      <c r="P44" s="79">
        <f t="shared" si="25"/>
        <v>0</v>
      </c>
      <c r="R44" s="19" t="s">
        <v>76</v>
      </c>
      <c r="S44" s="78">
        <f t="shared" si="26"/>
        <v>0</v>
      </c>
      <c r="T44" s="78">
        <f t="shared" si="27"/>
        <v>7.4220904338090944E-15</v>
      </c>
      <c r="U44" s="78">
        <f t="shared" si="28"/>
        <v>9.5865186566815643E-9</v>
      </c>
      <c r="V44" s="78">
        <f t="shared" si="29"/>
        <v>1.886901159051661E-5</v>
      </c>
      <c r="W44" s="78">
        <f t="shared" si="30"/>
        <v>2.2642973606335562E-3</v>
      </c>
      <c r="X44" s="78">
        <f t="shared" si="31"/>
        <v>4.956113984178042E-2</v>
      </c>
      <c r="Y44" s="78">
        <f t="shared" si="32"/>
        <v>0.29378429043761156</v>
      </c>
      <c r="Z44" s="78">
        <f t="shared" si="33"/>
        <v>0.49144008200974099</v>
      </c>
      <c r="AA44" s="78">
        <f t="shared" si="34"/>
        <v>0.16083509419117595</v>
      </c>
      <c r="AB44" s="78">
        <f t="shared" si="35"/>
        <v>2.0962175609407583E-3</v>
      </c>
      <c r="AC44" s="79">
        <f t="shared" si="36"/>
        <v>0</v>
      </c>
    </row>
    <row r="45" spans="1:29" x14ac:dyDescent="0.25">
      <c r="A45">
        <v>33</v>
      </c>
      <c r="B45" s="3">
        <f t="shared" ca="1" si="13"/>
        <v>0.27317757018509692</v>
      </c>
      <c r="C45" s="5">
        <v>0.28113501752057701</v>
      </c>
      <c r="D45" s="6">
        <f t="shared" si="14"/>
        <v>0</v>
      </c>
      <c r="E45" s="19" t="s">
        <v>77</v>
      </c>
      <c r="F45" s="78">
        <f t="shared" si="15"/>
        <v>0</v>
      </c>
      <c r="G45" s="78">
        <f t="shared" si="16"/>
        <v>6.6798813904281848E-15</v>
      </c>
      <c r="H45" s="78">
        <f t="shared" si="17"/>
        <v>7.6692149253452521E-9</v>
      </c>
      <c r="I45" s="78">
        <f t="shared" si="18"/>
        <v>1.3208308113361627E-5</v>
      </c>
      <c r="J45" s="78">
        <f t="shared" si="19"/>
        <v>1.3585784163801338E-3</v>
      </c>
      <c r="K45" s="78">
        <f t="shared" si="20"/>
        <v>2.478056992089021E-2</v>
      </c>
      <c r="L45" s="78">
        <f t="shared" si="21"/>
        <v>0.11751371617504464</v>
      </c>
      <c r="M45" s="78">
        <f t="shared" si="22"/>
        <v>0.14743202460292232</v>
      </c>
      <c r="N45" s="78">
        <f t="shared" si="23"/>
        <v>3.2167018838235181E-2</v>
      </c>
      <c r="O45" s="78">
        <f t="shared" si="24"/>
        <v>2.0962175609407578E-4</v>
      </c>
      <c r="P45" s="79">
        <f t="shared" si="25"/>
        <v>0</v>
      </c>
      <c r="R45" s="19" t="s">
        <v>77</v>
      </c>
      <c r="S45" s="78">
        <f t="shared" si="26"/>
        <v>0</v>
      </c>
      <c r="T45" s="78">
        <f t="shared" si="27"/>
        <v>2.06503953693306E-14</v>
      </c>
      <c r="U45" s="78">
        <f t="shared" si="28"/>
        <v>2.3708852167298579E-8</v>
      </c>
      <c r="V45" s="78">
        <f t="shared" si="29"/>
        <v>4.0832579017300609E-5</v>
      </c>
      <c r="W45" s="78">
        <f t="shared" si="30"/>
        <v>4.1999520348804361E-3</v>
      </c>
      <c r="X45" s="78">
        <f t="shared" si="31"/>
        <v>7.6607433041699896E-2</v>
      </c>
      <c r="Y45" s="78">
        <f t="shared" si="32"/>
        <v>0.36328559722800985</v>
      </c>
      <c r="Z45" s="78">
        <f t="shared" si="33"/>
        <v>0.45577599663877649</v>
      </c>
      <c r="AA45" s="78">
        <f t="shared" si="34"/>
        <v>9.9442133480708753E-2</v>
      </c>
      <c r="AB45" s="78">
        <f t="shared" si="35"/>
        <v>6.4803128803437833E-4</v>
      </c>
      <c r="AC45" s="79">
        <f t="shared" si="36"/>
        <v>0</v>
      </c>
    </row>
    <row r="46" spans="1:29" x14ac:dyDescent="0.25">
      <c r="A46">
        <v>34</v>
      </c>
      <c r="B46" s="3">
        <f t="shared" ca="1" si="13"/>
        <v>1.1726175101687386E-2</v>
      </c>
      <c r="C46" s="5">
        <v>0.26057389124194252</v>
      </c>
      <c r="D46" s="6">
        <f t="shared" si="14"/>
        <v>0</v>
      </c>
      <c r="E46" s="19" t="s">
        <v>78</v>
      </c>
      <c r="F46" s="78">
        <f t="shared" ref="F46:F102" si="37">IF($D46=1,F$11*S45,(1-F$11)*S45)</f>
        <v>0</v>
      </c>
      <c r="G46" s="78">
        <f t="shared" ref="G46:G102" si="38">IF($D46=1,G$11*T45,(1-G$11)*T45)</f>
        <v>1.8585355832397542E-14</v>
      </c>
      <c r="H46" s="78">
        <f t="shared" ref="H46:H102" si="39">IF($D46=1,H$11*U45,(1-H$11)*U45)</f>
        <v>1.8967081733838865E-8</v>
      </c>
      <c r="I46" s="78">
        <f t="shared" ref="I46:I102" si="40">IF($D46=1,I$11*V45,(1-I$11)*V45)</f>
        <v>2.8582805312110425E-5</v>
      </c>
      <c r="J46" s="78">
        <f t="shared" ref="J46:J102" si="41">IF($D46=1,J$11*W45,(1-J$11)*W45)</f>
        <v>2.5199712209282616E-3</v>
      </c>
      <c r="K46" s="78">
        <f t="shared" ref="K46:K102" si="42">IF($D46=1,K$11*X45,(1-K$11)*X45)</f>
        <v>3.8303716520849948E-2</v>
      </c>
      <c r="L46" s="78">
        <f t="shared" ref="L46:L102" si="43">IF($D46=1,L$11*Y45,(1-L$11)*Y45)</f>
        <v>0.14531423889120396</v>
      </c>
      <c r="M46" s="78">
        <f t="shared" ref="M46:M102" si="44">IF($D46=1,M$11*Z45,(1-M$11)*Z45)</f>
        <v>0.13673279899163296</v>
      </c>
      <c r="N46" s="78">
        <f t="shared" ref="N46:N102" si="45">IF($D46=1,N$11*AA45,(1-N$11)*AA45)</f>
        <v>1.9888426696141746E-2</v>
      </c>
      <c r="O46" s="78">
        <f t="shared" ref="O46:O102" si="46">IF($D46=1,O$11*AB45,(1-O$11)*AB45)</f>
        <v>6.4803128803437814E-5</v>
      </c>
      <c r="P46" s="79">
        <f t="shared" ref="P46:P102" si="47">IF($D46=1,P$11*AC45,(1-P$11)*AC45)</f>
        <v>0</v>
      </c>
      <c r="R46" s="19" t="s">
        <v>78</v>
      </c>
      <c r="S46" s="78">
        <f t="shared" ref="S46:S102" si="48">F46/SUM($F46:$P46)</f>
        <v>0</v>
      </c>
      <c r="T46" s="78">
        <f t="shared" ref="T46:T102" si="49">G46/SUM($F46:$P46)</f>
        <v>5.4208012864156184E-14</v>
      </c>
      <c r="U46" s="78">
        <f t="shared" ref="U46:U102" si="50">H46/SUM($F46:$P46)</f>
        <v>5.5321394967922101E-8</v>
      </c>
      <c r="V46" s="78">
        <f t="shared" ref="V46:V102" si="51">I46/SUM($F46:$P46)</f>
        <v>8.3367630516476164E-5</v>
      </c>
      <c r="W46" s="78">
        <f t="shared" ref="W46:W102" si="52">J46/SUM($F46:$P46)</f>
        <v>7.3500143657868619E-3</v>
      </c>
      <c r="X46" s="78">
        <f t="shared" ref="X46:X102" si="53">K46/SUM($F46:$P46)</f>
        <v>0.11172066742395918</v>
      </c>
      <c r="Y46" s="78">
        <f t="shared" ref="Y46:Y102" si="54">L46/SUM($F46:$P46)</f>
        <v>0.42383886551303535</v>
      </c>
      <c r="Z46" s="78">
        <f t="shared" ref="Z46:Z102" si="55">M46/SUM($F46:$P46)</f>
        <v>0.39880933104170541</v>
      </c>
      <c r="AA46" s="78">
        <f t="shared" ref="AA46:AA102" si="56">N46/SUM($F46:$P46)</f>
        <v>5.8008687049883663E-2</v>
      </c>
      <c r="AB46" s="78">
        <f t="shared" ref="AB46:AB102" si="57">O46/SUM($F46:$P46)</f>
        <v>1.8901165366394624E-4</v>
      </c>
      <c r="AC46" s="79">
        <f t="shared" ref="AC46:AC102" si="58">P46/SUM($F46:$P46)</f>
        <v>0</v>
      </c>
    </row>
    <row r="47" spans="1:29" x14ac:dyDescent="0.25">
      <c r="A47">
        <v>35</v>
      </c>
      <c r="B47" s="3">
        <f t="shared" ref="B47:B100" ca="1" si="59">RAND()</f>
        <v>0.15852579521270271</v>
      </c>
      <c r="C47" s="5">
        <v>0.13413320951113472</v>
      </c>
      <c r="D47" s="6">
        <f t="shared" si="14"/>
        <v>0</v>
      </c>
      <c r="E47" s="19" t="s">
        <v>79</v>
      </c>
      <c r="F47" s="78">
        <f t="shared" si="37"/>
        <v>0</v>
      </c>
      <c r="G47" s="78">
        <f t="shared" si="38"/>
        <v>4.878721157774057E-14</v>
      </c>
      <c r="H47" s="78">
        <f t="shared" si="39"/>
        <v>4.4257115974337682E-8</v>
      </c>
      <c r="I47" s="78">
        <f t="shared" si="40"/>
        <v>5.835734136153331E-5</v>
      </c>
      <c r="J47" s="78">
        <f t="shared" si="41"/>
        <v>4.4100086194721168E-3</v>
      </c>
      <c r="K47" s="78">
        <f t="shared" si="42"/>
        <v>5.5860333711979591E-2</v>
      </c>
      <c r="L47" s="78">
        <f t="shared" si="43"/>
        <v>0.16953554620521416</v>
      </c>
      <c r="M47" s="78">
        <f t="shared" si="44"/>
        <v>0.11964279931251164</v>
      </c>
      <c r="N47" s="78">
        <f t="shared" si="45"/>
        <v>1.1601737409976731E-2</v>
      </c>
      <c r="O47" s="78">
        <f t="shared" si="46"/>
        <v>1.890116536639462E-5</v>
      </c>
      <c r="P47" s="79">
        <f t="shared" si="47"/>
        <v>0</v>
      </c>
      <c r="R47" s="19" t="s">
        <v>79</v>
      </c>
      <c r="S47" s="78">
        <f t="shared" si="48"/>
        <v>0</v>
      </c>
      <c r="T47" s="78">
        <f t="shared" si="49"/>
        <v>1.3509683082166154E-13</v>
      </c>
      <c r="U47" s="78">
        <f t="shared" si="50"/>
        <v>1.2255252792860376E-7</v>
      </c>
      <c r="V47" s="78">
        <f t="shared" si="51"/>
        <v>1.6159750922756333E-4</v>
      </c>
      <c r="W47" s="78">
        <f t="shared" si="52"/>
        <v>1.221176962404469E-2</v>
      </c>
      <c r="X47" s="78">
        <f t="shared" si="53"/>
        <v>0.15468303699021035</v>
      </c>
      <c r="Y47" s="78">
        <f t="shared" si="54"/>
        <v>0.46946144826185854</v>
      </c>
      <c r="Z47" s="78">
        <f t="shared" si="55"/>
        <v>0.3313032759004208</v>
      </c>
      <c r="AA47" s="78">
        <f t="shared" si="56"/>
        <v>3.2126409881315772E-2</v>
      </c>
      <c r="AB47" s="78">
        <f t="shared" si="57"/>
        <v>5.2339280259278128E-5</v>
      </c>
      <c r="AC47" s="79">
        <f t="shared" si="58"/>
        <v>0</v>
      </c>
    </row>
    <row r="48" spans="1:29" x14ac:dyDescent="0.25">
      <c r="A48">
        <v>36</v>
      </c>
      <c r="B48" s="3">
        <f t="shared" ca="1" si="59"/>
        <v>0.49955005216306947</v>
      </c>
      <c r="C48" s="5">
        <v>0.83162245686479375</v>
      </c>
      <c r="D48" s="6">
        <f t="shared" si="14"/>
        <v>1</v>
      </c>
      <c r="E48" s="19" t="s">
        <v>80</v>
      </c>
      <c r="F48" s="78">
        <f t="shared" si="37"/>
        <v>0</v>
      </c>
      <c r="G48" s="78">
        <f t="shared" si="38"/>
        <v>1.3509683082166155E-14</v>
      </c>
      <c r="H48" s="78">
        <f t="shared" si="39"/>
        <v>2.4510505585720753E-8</v>
      </c>
      <c r="I48" s="78">
        <f t="shared" si="40"/>
        <v>4.8479252768268997E-5</v>
      </c>
      <c r="J48" s="78">
        <f t="shared" si="41"/>
        <v>4.8847078496178763E-3</v>
      </c>
      <c r="K48" s="78">
        <f t="shared" si="42"/>
        <v>7.7341518495105177E-2</v>
      </c>
      <c r="L48" s="78">
        <f t="shared" si="43"/>
        <v>0.28167686895711513</v>
      </c>
      <c r="M48" s="78">
        <f t="shared" si="44"/>
        <v>0.23191229313029454</v>
      </c>
      <c r="N48" s="78">
        <f t="shared" si="45"/>
        <v>2.570112790505262E-2</v>
      </c>
      <c r="O48" s="78">
        <f t="shared" si="46"/>
        <v>4.7105352233350313E-5</v>
      </c>
      <c r="P48" s="79">
        <f t="shared" si="47"/>
        <v>0</v>
      </c>
      <c r="R48" s="19" t="s">
        <v>80</v>
      </c>
      <c r="S48" s="78">
        <f t="shared" si="48"/>
        <v>0</v>
      </c>
      <c r="T48" s="78">
        <f t="shared" si="49"/>
        <v>2.1733300444111122E-14</v>
      </c>
      <c r="U48" s="78">
        <f t="shared" si="50"/>
        <v>3.9430546126928117E-8</v>
      </c>
      <c r="V48" s="78">
        <f t="shared" si="51"/>
        <v>7.7989554552145606E-5</v>
      </c>
      <c r="W48" s="78">
        <f t="shared" si="52"/>
        <v>7.85812832409029E-3</v>
      </c>
      <c r="X48" s="78">
        <f t="shared" si="53"/>
        <v>0.1244208652441892</v>
      </c>
      <c r="Y48" s="78">
        <f t="shared" si="54"/>
        <v>0.4531392767668041</v>
      </c>
      <c r="Z48" s="78">
        <f t="shared" si="55"/>
        <v>0.37308199701123601</v>
      </c>
      <c r="AA48" s="78">
        <f t="shared" si="56"/>
        <v>4.1345924335589611E-2</v>
      </c>
      <c r="AB48" s="78">
        <f t="shared" si="57"/>
        <v>7.5779332970772652E-5</v>
      </c>
      <c r="AC48" s="79">
        <f t="shared" si="58"/>
        <v>0</v>
      </c>
    </row>
    <row r="49" spans="1:29" x14ac:dyDescent="0.25">
      <c r="A49">
        <v>37</v>
      </c>
      <c r="B49" s="3">
        <f t="shared" ca="1" si="59"/>
        <v>0.27296195546322666</v>
      </c>
      <c r="C49" s="5">
        <v>0.30116653345273936</v>
      </c>
      <c r="D49" s="6">
        <f t="shared" si="14"/>
        <v>0</v>
      </c>
      <c r="E49" s="19" t="s">
        <v>81</v>
      </c>
      <c r="F49" s="78">
        <f t="shared" si="37"/>
        <v>0</v>
      </c>
      <c r="G49" s="78">
        <f t="shared" si="38"/>
        <v>1.9559970399700009E-14</v>
      </c>
      <c r="H49" s="78">
        <f t="shared" si="39"/>
        <v>3.1544436901542496E-8</v>
      </c>
      <c r="I49" s="78">
        <f t="shared" si="40"/>
        <v>5.459268818650192E-5</v>
      </c>
      <c r="J49" s="78">
        <f t="shared" si="41"/>
        <v>4.7148769944541742E-3</v>
      </c>
      <c r="K49" s="78">
        <f t="shared" si="42"/>
        <v>6.2210432622094601E-2</v>
      </c>
      <c r="L49" s="78">
        <f t="shared" si="43"/>
        <v>0.18125571070672164</v>
      </c>
      <c r="M49" s="78">
        <f t="shared" si="44"/>
        <v>0.11192459910337083</v>
      </c>
      <c r="N49" s="78">
        <f t="shared" si="45"/>
        <v>8.2691848671179197E-3</v>
      </c>
      <c r="O49" s="78">
        <f t="shared" si="46"/>
        <v>7.5779332970772637E-6</v>
      </c>
      <c r="P49" s="79">
        <f t="shared" si="47"/>
        <v>0</v>
      </c>
      <c r="R49" s="19" t="s">
        <v>81</v>
      </c>
      <c r="S49" s="78">
        <f t="shared" si="48"/>
        <v>0</v>
      </c>
      <c r="T49" s="78">
        <f t="shared" si="49"/>
        <v>5.3089049299502268E-14</v>
      </c>
      <c r="U49" s="78">
        <f t="shared" si="50"/>
        <v>8.5616906956909937E-8</v>
      </c>
      <c r="V49" s="78">
        <f t="shared" si="51"/>
        <v>1.4817373724502193E-4</v>
      </c>
      <c r="W49" s="78">
        <f t="shared" si="52"/>
        <v>1.2796969120336997E-2</v>
      </c>
      <c r="X49" s="78">
        <f t="shared" si="53"/>
        <v>0.16884957681062737</v>
      </c>
      <c r="Y49" s="78">
        <f t="shared" si="54"/>
        <v>0.49195848280389265</v>
      </c>
      <c r="Z49" s="78">
        <f t="shared" si="55"/>
        <v>0.30378218566818554</v>
      </c>
      <c r="AA49" s="78">
        <f t="shared" si="56"/>
        <v>2.2443958457312101E-2</v>
      </c>
      <c r="AB49" s="78">
        <f t="shared" si="57"/>
        <v>2.0567785440158169E-5</v>
      </c>
      <c r="AC49" s="79">
        <f t="shared" si="58"/>
        <v>0</v>
      </c>
    </row>
    <row r="50" spans="1:29" x14ac:dyDescent="0.25">
      <c r="A50">
        <v>38</v>
      </c>
      <c r="B50" s="3">
        <f t="shared" ca="1" si="59"/>
        <v>0.44672211671608886</v>
      </c>
      <c r="C50" s="5">
        <v>0.62755815598653963</v>
      </c>
      <c r="D50" s="6">
        <f t="shared" si="14"/>
        <v>1</v>
      </c>
      <c r="E50" s="19" t="s">
        <v>82</v>
      </c>
      <c r="F50" s="78">
        <f t="shared" si="37"/>
        <v>0</v>
      </c>
      <c r="G50" s="78">
        <f t="shared" si="38"/>
        <v>5.3089049299502275E-15</v>
      </c>
      <c r="H50" s="78">
        <f t="shared" si="39"/>
        <v>1.7123381391381989E-8</v>
      </c>
      <c r="I50" s="78">
        <f t="shared" si="40"/>
        <v>4.445212117350658E-5</v>
      </c>
      <c r="J50" s="78">
        <f t="shared" si="41"/>
        <v>5.1187876481347989E-3</v>
      </c>
      <c r="K50" s="78">
        <f t="shared" si="42"/>
        <v>8.4424788405313686E-2</v>
      </c>
      <c r="L50" s="78">
        <f t="shared" si="43"/>
        <v>0.29517508968233558</v>
      </c>
      <c r="M50" s="78">
        <f t="shared" si="44"/>
        <v>0.21264752996772987</v>
      </c>
      <c r="N50" s="78">
        <f t="shared" si="45"/>
        <v>1.795516676584968E-2</v>
      </c>
      <c r="O50" s="78">
        <f t="shared" si="46"/>
        <v>1.8511006896142351E-5</v>
      </c>
      <c r="P50" s="79">
        <f t="shared" si="47"/>
        <v>0</v>
      </c>
      <c r="R50" s="19" t="s">
        <v>82</v>
      </c>
      <c r="S50" s="78">
        <f t="shared" si="48"/>
        <v>0</v>
      </c>
      <c r="T50" s="78">
        <f t="shared" si="49"/>
        <v>8.626974333597413E-15</v>
      </c>
      <c r="U50" s="78">
        <f t="shared" si="50"/>
        <v>2.7825507089884343E-8</v>
      </c>
      <c r="V50" s="78">
        <f t="shared" si="51"/>
        <v>7.2234728912615637E-5</v>
      </c>
      <c r="W50" s="78">
        <f t="shared" si="52"/>
        <v>8.3180336137623004E-3</v>
      </c>
      <c r="X50" s="78">
        <f t="shared" si="53"/>
        <v>0.13719034194474866</v>
      </c>
      <c r="Y50" s="78">
        <f t="shared" si="54"/>
        <v>0.47965973326079087</v>
      </c>
      <c r="Z50" s="78">
        <f t="shared" si="55"/>
        <v>0.34555238930445331</v>
      </c>
      <c r="AA50" s="78">
        <f t="shared" si="56"/>
        <v>2.9177158922282433E-2</v>
      </c>
      <c r="AB50" s="78">
        <f t="shared" si="57"/>
        <v>3.0080399534214669E-5</v>
      </c>
      <c r="AC50" s="79">
        <f t="shared" si="58"/>
        <v>0</v>
      </c>
    </row>
    <row r="51" spans="1:29" x14ac:dyDescent="0.25">
      <c r="A51">
        <v>39</v>
      </c>
      <c r="B51" s="3">
        <f t="shared" ca="1" si="59"/>
        <v>9.4110293310450399E-2</v>
      </c>
      <c r="C51" s="5">
        <v>0.86569737920921941</v>
      </c>
      <c r="D51" s="6">
        <f t="shared" si="14"/>
        <v>1</v>
      </c>
      <c r="E51" s="19" t="s">
        <v>83</v>
      </c>
      <c r="F51" s="78">
        <f t="shared" si="37"/>
        <v>0</v>
      </c>
      <c r="G51" s="78">
        <f t="shared" si="38"/>
        <v>8.626974333597413E-16</v>
      </c>
      <c r="H51" s="78">
        <f t="shared" si="39"/>
        <v>5.5651014179768687E-9</v>
      </c>
      <c r="I51" s="78">
        <f t="shared" si="40"/>
        <v>2.1670418673784692E-5</v>
      </c>
      <c r="J51" s="78">
        <f t="shared" si="41"/>
        <v>3.3272134455049202E-3</v>
      </c>
      <c r="K51" s="78">
        <f t="shared" si="42"/>
        <v>6.8595170972374331E-2</v>
      </c>
      <c r="L51" s="78">
        <f t="shared" si="43"/>
        <v>0.28779583995647451</v>
      </c>
      <c r="M51" s="78">
        <f t="shared" si="44"/>
        <v>0.2418866725131173</v>
      </c>
      <c r="N51" s="78">
        <f t="shared" si="45"/>
        <v>2.3341727137825948E-2</v>
      </c>
      <c r="O51" s="78">
        <f t="shared" si="46"/>
        <v>2.7072359580793202E-5</v>
      </c>
      <c r="P51" s="79">
        <f t="shared" si="47"/>
        <v>0</v>
      </c>
      <c r="R51" s="19" t="s">
        <v>83</v>
      </c>
      <c r="S51" s="78">
        <f t="shared" si="48"/>
        <v>0</v>
      </c>
      <c r="T51" s="78">
        <f t="shared" si="49"/>
        <v>1.3803261136002123E-15</v>
      </c>
      <c r="U51" s="78">
        <f t="shared" si="50"/>
        <v>8.904228197539824E-9</v>
      </c>
      <c r="V51" s="78">
        <f t="shared" si="51"/>
        <v>3.4672926603690731E-5</v>
      </c>
      <c r="W51" s="78">
        <f t="shared" si="52"/>
        <v>5.3235809297198476E-3</v>
      </c>
      <c r="X51" s="78">
        <f t="shared" si="53"/>
        <v>0.10975308619071414</v>
      </c>
      <c r="Y51" s="78">
        <f t="shared" si="54"/>
        <v>0.46047675339701238</v>
      </c>
      <c r="Z51" s="78">
        <f t="shared" si="55"/>
        <v>0.38702154160981589</v>
      </c>
      <c r="AA51" s="78">
        <f t="shared" si="56"/>
        <v>3.7347039945853908E-2</v>
      </c>
      <c r="AB51" s="78">
        <f t="shared" si="57"/>
        <v>4.3316096050747336E-5</v>
      </c>
      <c r="AC51" s="79">
        <f t="shared" si="58"/>
        <v>0</v>
      </c>
    </row>
    <row r="52" spans="1:29" x14ac:dyDescent="0.25">
      <c r="A52">
        <v>40</v>
      </c>
      <c r="B52" s="3">
        <f t="shared" ca="1" si="59"/>
        <v>0.382554183311416</v>
      </c>
      <c r="C52" s="5">
        <v>0.11236738099789878</v>
      </c>
      <c r="D52" s="6">
        <f t="shared" si="14"/>
        <v>0</v>
      </c>
      <c r="E52" s="19" t="s">
        <v>84</v>
      </c>
      <c r="F52" s="78">
        <f t="shared" si="37"/>
        <v>0</v>
      </c>
      <c r="G52" s="78">
        <f t="shared" si="38"/>
        <v>1.2422935022401911E-15</v>
      </c>
      <c r="H52" s="78">
        <f t="shared" si="39"/>
        <v>7.1233825580318599E-9</v>
      </c>
      <c r="I52" s="78">
        <f t="shared" si="40"/>
        <v>2.4271048622583511E-5</v>
      </c>
      <c r="J52" s="78">
        <f t="shared" si="41"/>
        <v>3.1941485578319087E-3</v>
      </c>
      <c r="K52" s="78">
        <f t="shared" si="42"/>
        <v>5.4876543095357069E-2</v>
      </c>
      <c r="L52" s="78">
        <f t="shared" si="43"/>
        <v>0.18419070135880497</v>
      </c>
      <c r="M52" s="78">
        <f t="shared" si="44"/>
        <v>0.11610646248294479</v>
      </c>
      <c r="N52" s="78">
        <f t="shared" si="45"/>
        <v>7.46940798917078E-3</v>
      </c>
      <c r="O52" s="78">
        <f t="shared" si="46"/>
        <v>4.3316096050747322E-6</v>
      </c>
      <c r="P52" s="79">
        <f t="shared" si="47"/>
        <v>0</v>
      </c>
      <c r="R52" s="19" t="s">
        <v>84</v>
      </c>
      <c r="S52" s="78">
        <f t="shared" si="48"/>
        <v>0</v>
      </c>
      <c r="T52" s="78">
        <f t="shared" si="49"/>
        <v>3.3954888745197029E-15</v>
      </c>
      <c r="U52" s="78">
        <f t="shared" si="50"/>
        <v>1.9469928950870725E-8</v>
      </c>
      <c r="V52" s="78">
        <f t="shared" si="51"/>
        <v>6.6338651391396484E-5</v>
      </c>
      <c r="W52" s="78">
        <f t="shared" si="52"/>
        <v>8.7303812441453469E-3</v>
      </c>
      <c r="X52" s="78">
        <f t="shared" si="53"/>
        <v>0.14999087672629513</v>
      </c>
      <c r="Y52" s="78">
        <f t="shared" si="54"/>
        <v>0.50343777547415858</v>
      </c>
      <c r="Z52" s="78">
        <f t="shared" si="55"/>
        <v>0.31734706887684772</v>
      </c>
      <c r="AA52" s="78">
        <f t="shared" si="56"/>
        <v>2.0415700219588124E-2</v>
      </c>
      <c r="AB52" s="78">
        <f t="shared" si="57"/>
        <v>1.183933764144428E-5</v>
      </c>
      <c r="AC52" s="79">
        <f t="shared" si="58"/>
        <v>0</v>
      </c>
    </row>
    <row r="53" spans="1:29" x14ac:dyDescent="0.25">
      <c r="A53">
        <v>41</v>
      </c>
      <c r="B53" s="3">
        <f t="shared" ca="1" si="59"/>
        <v>7.0056272618967741E-2</v>
      </c>
      <c r="C53" s="5">
        <v>0.65056759206699555</v>
      </c>
      <c r="D53" s="6">
        <f t="shared" si="14"/>
        <v>1</v>
      </c>
      <c r="E53" s="19" t="s">
        <v>85</v>
      </c>
      <c r="F53" s="78">
        <f t="shared" si="37"/>
        <v>0</v>
      </c>
      <c r="G53" s="78">
        <f t="shared" si="38"/>
        <v>3.3954888745197032E-16</v>
      </c>
      <c r="H53" s="78">
        <f t="shared" si="39"/>
        <v>3.8939857901741453E-9</v>
      </c>
      <c r="I53" s="78">
        <f t="shared" si="40"/>
        <v>1.9901595417418943E-5</v>
      </c>
      <c r="J53" s="78">
        <f t="shared" si="41"/>
        <v>3.4921524976581388E-3</v>
      </c>
      <c r="K53" s="78">
        <f t="shared" si="42"/>
        <v>7.4995438363147565E-2</v>
      </c>
      <c r="L53" s="78">
        <f t="shared" si="43"/>
        <v>0.30206266528449516</v>
      </c>
      <c r="M53" s="78">
        <f t="shared" si="44"/>
        <v>0.22214294821379338</v>
      </c>
      <c r="N53" s="78">
        <f t="shared" si="45"/>
        <v>1.6332560175670498E-2</v>
      </c>
      <c r="O53" s="78">
        <f t="shared" si="46"/>
        <v>1.0655403877299851E-5</v>
      </c>
      <c r="P53" s="79">
        <f t="shared" si="47"/>
        <v>0</v>
      </c>
      <c r="R53" s="19" t="s">
        <v>85</v>
      </c>
      <c r="S53" s="78">
        <f t="shared" si="48"/>
        <v>0</v>
      </c>
      <c r="T53" s="78">
        <f t="shared" si="49"/>
        <v>5.4849433485263188E-16</v>
      </c>
      <c r="U53" s="78">
        <f t="shared" si="50"/>
        <v>6.2901962716908736E-9</v>
      </c>
      <c r="V53" s="78">
        <f t="shared" si="51"/>
        <v>3.2148278920594199E-5</v>
      </c>
      <c r="W53" s="78">
        <f t="shared" si="52"/>
        <v>5.6410900821399325E-3</v>
      </c>
      <c r="X53" s="78">
        <f t="shared" si="53"/>
        <v>0.12114477355722368</v>
      </c>
      <c r="Y53" s="78">
        <f t="shared" si="54"/>
        <v>0.48794051991252063</v>
      </c>
      <c r="Z53" s="78">
        <f t="shared" si="55"/>
        <v>0.358841254162443</v>
      </c>
      <c r="AA53" s="78">
        <f t="shared" si="56"/>
        <v>2.6382995383137989E-2</v>
      </c>
      <c r="AB53" s="78">
        <f t="shared" si="57"/>
        <v>1.7212333417209146E-5</v>
      </c>
      <c r="AC53" s="79">
        <f t="shared" si="58"/>
        <v>0</v>
      </c>
    </row>
    <row r="54" spans="1:29" x14ac:dyDescent="0.25">
      <c r="A54">
        <v>42</v>
      </c>
      <c r="B54" s="3">
        <f t="shared" ca="1" si="59"/>
        <v>0.78761102832708152</v>
      </c>
      <c r="C54" s="5">
        <v>6.2867843138422641E-2</v>
      </c>
      <c r="D54" s="6">
        <f t="shared" si="14"/>
        <v>0</v>
      </c>
      <c r="E54" s="19" t="s">
        <v>86</v>
      </c>
      <c r="F54" s="78">
        <f t="shared" si="37"/>
        <v>0</v>
      </c>
      <c r="G54" s="78">
        <f t="shared" si="38"/>
        <v>4.9364490136736867E-16</v>
      </c>
      <c r="H54" s="78">
        <f t="shared" si="39"/>
        <v>5.0321570173526995E-9</v>
      </c>
      <c r="I54" s="78">
        <f t="shared" si="40"/>
        <v>2.2503795244415937E-5</v>
      </c>
      <c r="J54" s="78">
        <f t="shared" si="41"/>
        <v>3.3846540492839593E-3</v>
      </c>
      <c r="K54" s="78">
        <f t="shared" si="42"/>
        <v>6.0572386778611841E-2</v>
      </c>
      <c r="L54" s="78">
        <f t="shared" si="43"/>
        <v>0.19517620796500826</v>
      </c>
      <c r="M54" s="78">
        <f t="shared" si="44"/>
        <v>0.10765237624873292</v>
      </c>
      <c r="N54" s="78">
        <f t="shared" si="45"/>
        <v>5.2765990766275965E-3</v>
      </c>
      <c r="O54" s="78">
        <f t="shared" si="46"/>
        <v>1.7212333417209143E-6</v>
      </c>
      <c r="P54" s="79">
        <f t="shared" si="47"/>
        <v>0</v>
      </c>
      <c r="R54" s="19" t="s">
        <v>86</v>
      </c>
      <c r="S54" s="78">
        <f t="shared" si="48"/>
        <v>0</v>
      </c>
      <c r="T54" s="78">
        <f t="shared" si="49"/>
        <v>1.3266940944049513E-15</v>
      </c>
      <c r="U54" s="78">
        <f t="shared" si="50"/>
        <v>1.3524160744996548E-8</v>
      </c>
      <c r="V54" s="78">
        <f t="shared" si="51"/>
        <v>6.0480017457420035E-5</v>
      </c>
      <c r="W54" s="78">
        <f t="shared" si="52"/>
        <v>9.0964183492033973E-3</v>
      </c>
      <c r="X54" s="78">
        <f t="shared" si="53"/>
        <v>0.16279116344684477</v>
      </c>
      <c r="Y54" s="78">
        <f t="shared" si="54"/>
        <v>0.52454531943565552</v>
      </c>
      <c r="Z54" s="78">
        <f t="shared" si="55"/>
        <v>0.2893208689530582</v>
      </c>
      <c r="AA54" s="78">
        <f t="shared" si="56"/>
        <v>1.4181110377345426E-2</v>
      </c>
      <c r="AB54" s="78">
        <f t="shared" si="57"/>
        <v>4.6258962732699777E-6</v>
      </c>
      <c r="AC54" s="79">
        <f t="shared" si="58"/>
        <v>0</v>
      </c>
    </row>
    <row r="55" spans="1:29" x14ac:dyDescent="0.25">
      <c r="A55">
        <v>43</v>
      </c>
      <c r="B55" s="3">
        <f t="shared" ca="1" si="59"/>
        <v>0.85635548814311158</v>
      </c>
      <c r="C55" s="5">
        <v>0.29708196668496789</v>
      </c>
      <c r="D55" s="6">
        <f t="shared" si="14"/>
        <v>0</v>
      </c>
      <c r="E55" s="19" t="s">
        <v>87</v>
      </c>
      <c r="F55" s="78">
        <f t="shared" si="37"/>
        <v>0</v>
      </c>
      <c r="G55" s="78">
        <f t="shared" si="38"/>
        <v>1.1940246849644563E-15</v>
      </c>
      <c r="H55" s="78">
        <f t="shared" si="39"/>
        <v>1.081932859599724E-8</v>
      </c>
      <c r="I55" s="78">
        <f t="shared" si="40"/>
        <v>4.2336012220194023E-5</v>
      </c>
      <c r="J55" s="78">
        <f t="shared" si="41"/>
        <v>5.4578510095220382E-3</v>
      </c>
      <c r="K55" s="78">
        <f t="shared" si="42"/>
        <v>8.1395581723422386E-2</v>
      </c>
      <c r="L55" s="78">
        <f t="shared" si="43"/>
        <v>0.20981812777426223</v>
      </c>
      <c r="M55" s="78">
        <f t="shared" si="44"/>
        <v>8.6796260685917476E-2</v>
      </c>
      <c r="N55" s="78">
        <f t="shared" si="45"/>
        <v>2.8362220754690848E-3</v>
      </c>
      <c r="O55" s="78">
        <f t="shared" si="46"/>
        <v>4.6258962732699769E-7</v>
      </c>
      <c r="P55" s="79">
        <f t="shared" si="47"/>
        <v>0</v>
      </c>
      <c r="R55" s="19" t="s">
        <v>87</v>
      </c>
      <c r="S55" s="78">
        <f t="shared" si="48"/>
        <v>0</v>
      </c>
      <c r="T55" s="78">
        <f t="shared" si="49"/>
        <v>3.0905510855118484E-15</v>
      </c>
      <c r="U55" s="78">
        <f t="shared" si="50"/>
        <v>2.8004184635315159E-8</v>
      </c>
      <c r="V55" s="78">
        <f t="shared" si="51"/>
        <v>1.0958032122029237E-4</v>
      </c>
      <c r="W55" s="78">
        <f t="shared" si="52"/>
        <v>1.4126816283151124E-2</v>
      </c>
      <c r="X55" s="78">
        <f t="shared" si="53"/>
        <v>0.2106800693644619</v>
      </c>
      <c r="Y55" s="78">
        <f t="shared" si="54"/>
        <v>0.5430822751977803</v>
      </c>
      <c r="Z55" s="78">
        <f t="shared" si="55"/>
        <v>0.22465890450934589</v>
      </c>
      <c r="AA55" s="78">
        <f t="shared" si="56"/>
        <v>7.3411289770400163E-3</v>
      </c>
      <c r="AB55" s="78">
        <f t="shared" si="57"/>
        <v>1.1973428128284734E-6</v>
      </c>
      <c r="AC55" s="79">
        <f t="shared" si="58"/>
        <v>0</v>
      </c>
    </row>
    <row r="56" spans="1:29" x14ac:dyDescent="0.25">
      <c r="A56">
        <v>44</v>
      </c>
      <c r="B56" s="3">
        <f t="shared" ca="1" si="59"/>
        <v>0.17292103559087191</v>
      </c>
      <c r="C56" s="5">
        <v>0.10697170410710599</v>
      </c>
      <c r="D56" s="6">
        <f t="shared" si="14"/>
        <v>0</v>
      </c>
      <c r="E56" s="19" t="s">
        <v>88</v>
      </c>
      <c r="F56" s="78">
        <f t="shared" si="37"/>
        <v>0</v>
      </c>
      <c r="G56" s="78">
        <f t="shared" si="38"/>
        <v>2.7814959769606636E-15</v>
      </c>
      <c r="H56" s="78">
        <f t="shared" si="39"/>
        <v>2.2403347708252128E-8</v>
      </c>
      <c r="I56" s="78">
        <f t="shared" si="40"/>
        <v>7.6706224854204653E-5</v>
      </c>
      <c r="J56" s="78">
        <f t="shared" si="41"/>
        <v>8.4760897698906747E-3</v>
      </c>
      <c r="K56" s="78">
        <f t="shared" si="42"/>
        <v>0.10534003468223095</v>
      </c>
      <c r="L56" s="78">
        <f t="shared" si="43"/>
        <v>0.21723291007911213</v>
      </c>
      <c r="M56" s="78">
        <f t="shared" si="44"/>
        <v>6.7397671352803779E-2</v>
      </c>
      <c r="N56" s="78">
        <f t="shared" si="45"/>
        <v>1.468225795408003E-3</v>
      </c>
      <c r="O56" s="78">
        <f t="shared" si="46"/>
        <v>1.1973428128284732E-7</v>
      </c>
      <c r="P56" s="79">
        <f t="shared" si="47"/>
        <v>0</v>
      </c>
      <c r="R56" s="19" t="s">
        <v>88</v>
      </c>
      <c r="S56" s="78">
        <f t="shared" si="48"/>
        <v>0</v>
      </c>
      <c r="T56" s="78">
        <f t="shared" si="49"/>
        <v>6.9538828439651356E-15</v>
      </c>
      <c r="U56" s="78">
        <f t="shared" si="50"/>
        <v>5.6009520260400264E-8</v>
      </c>
      <c r="V56" s="78">
        <f t="shared" si="51"/>
        <v>1.9176950297869491E-4</v>
      </c>
      <c r="W56" s="78">
        <f t="shared" si="52"/>
        <v>2.1190659890566049E-2</v>
      </c>
      <c r="X56" s="78">
        <f t="shared" si="53"/>
        <v>0.26335549863346708</v>
      </c>
      <c r="Y56" s="78">
        <f t="shared" si="54"/>
        <v>0.54309343571095248</v>
      </c>
      <c r="Z56" s="78">
        <f t="shared" si="55"/>
        <v>0.16849764099086842</v>
      </c>
      <c r="AA56" s="78">
        <f t="shared" si="56"/>
        <v>3.6706399197855709E-3</v>
      </c>
      <c r="AB56" s="78">
        <f t="shared" si="57"/>
        <v>2.9934185465085179E-7</v>
      </c>
      <c r="AC56" s="79">
        <f t="shared" si="58"/>
        <v>0</v>
      </c>
    </row>
    <row r="57" spans="1:29" x14ac:dyDescent="0.25">
      <c r="A57">
        <v>45</v>
      </c>
      <c r="B57" s="3">
        <f t="shared" ca="1" si="59"/>
        <v>0.51024433460658813</v>
      </c>
      <c r="C57" s="5">
        <v>0.69962936874052706</v>
      </c>
      <c r="D57" s="6">
        <f t="shared" si="14"/>
        <v>1</v>
      </c>
      <c r="E57" s="19" t="s">
        <v>89</v>
      </c>
      <c r="F57" s="78">
        <f t="shared" si="37"/>
        <v>0</v>
      </c>
      <c r="G57" s="78">
        <f t="shared" si="38"/>
        <v>6.9538828439651358E-16</v>
      </c>
      <c r="H57" s="78">
        <f t="shared" si="39"/>
        <v>1.1201904052080053E-8</v>
      </c>
      <c r="I57" s="78">
        <f t="shared" si="40"/>
        <v>5.7530850893608468E-5</v>
      </c>
      <c r="J57" s="78">
        <f t="shared" si="41"/>
        <v>8.4762639562264205E-3</v>
      </c>
      <c r="K57" s="78">
        <f t="shared" si="42"/>
        <v>0.13167774931673354</v>
      </c>
      <c r="L57" s="78">
        <f t="shared" si="43"/>
        <v>0.32585606142657147</v>
      </c>
      <c r="M57" s="78">
        <f t="shared" si="44"/>
        <v>0.11794834869360789</v>
      </c>
      <c r="N57" s="78">
        <f t="shared" si="45"/>
        <v>2.936511935828457E-3</v>
      </c>
      <c r="O57" s="78">
        <f t="shared" si="46"/>
        <v>2.694076691857666E-7</v>
      </c>
      <c r="P57" s="79">
        <f t="shared" si="47"/>
        <v>0</v>
      </c>
      <c r="R57" s="19" t="s">
        <v>89</v>
      </c>
      <c r="S57" s="78">
        <f t="shared" si="48"/>
        <v>0</v>
      </c>
      <c r="T57" s="78">
        <f t="shared" si="49"/>
        <v>1.1847432151910154E-15</v>
      </c>
      <c r="U57" s="78">
        <f t="shared" si="50"/>
        <v>1.9084848164274198E-8</v>
      </c>
      <c r="V57" s="78">
        <f t="shared" si="51"/>
        <v>9.8016154125345981E-5</v>
      </c>
      <c r="W57" s="78">
        <f t="shared" si="52"/>
        <v>1.4441135172448922E-2</v>
      </c>
      <c r="X57" s="78">
        <f t="shared" si="53"/>
        <v>0.22434131203405355</v>
      </c>
      <c r="Y57" s="78">
        <f t="shared" si="54"/>
        <v>0.55516574921740636</v>
      </c>
      <c r="Z57" s="78">
        <f t="shared" si="55"/>
        <v>0.2009503309061452</v>
      </c>
      <c r="AA57" s="78">
        <f t="shared" si="56"/>
        <v>5.0029784371754676E-3</v>
      </c>
      <c r="AB57" s="78">
        <f t="shared" si="57"/>
        <v>4.5899379576873244E-7</v>
      </c>
      <c r="AC57" s="79">
        <f t="shared" si="58"/>
        <v>0</v>
      </c>
    </row>
    <row r="58" spans="1:29" x14ac:dyDescent="0.25">
      <c r="A58">
        <v>46</v>
      </c>
      <c r="B58" s="3">
        <f t="shared" ca="1" si="59"/>
        <v>0.3709452112729078</v>
      </c>
      <c r="C58" s="5">
        <v>0.68861158653441257</v>
      </c>
      <c r="D58" s="6">
        <f t="shared" si="14"/>
        <v>1</v>
      </c>
      <c r="E58" s="19" t="s">
        <v>90</v>
      </c>
      <c r="F58" s="78">
        <f t="shared" si="37"/>
        <v>0</v>
      </c>
      <c r="G58" s="78">
        <f t="shared" si="38"/>
        <v>1.1847432151910155E-16</v>
      </c>
      <c r="H58" s="78">
        <f t="shared" si="39"/>
        <v>3.8169696328548395E-9</v>
      </c>
      <c r="I58" s="78">
        <f t="shared" si="40"/>
        <v>2.9404846237603793E-5</v>
      </c>
      <c r="J58" s="78">
        <f t="shared" si="41"/>
        <v>5.7764540689795689E-3</v>
      </c>
      <c r="K58" s="78">
        <f t="shared" si="42"/>
        <v>0.11217065601702678</v>
      </c>
      <c r="L58" s="78">
        <f t="shared" si="43"/>
        <v>0.33309944953044379</v>
      </c>
      <c r="M58" s="78">
        <f t="shared" si="44"/>
        <v>0.14066523163430164</v>
      </c>
      <c r="N58" s="78">
        <f t="shared" si="45"/>
        <v>4.0023827497403745E-3</v>
      </c>
      <c r="O58" s="78">
        <f t="shared" si="46"/>
        <v>4.1309441619185919E-7</v>
      </c>
      <c r="P58" s="79">
        <f t="shared" si="47"/>
        <v>0</v>
      </c>
      <c r="R58" s="19" t="s">
        <v>90</v>
      </c>
      <c r="S58" s="78">
        <f t="shared" si="48"/>
        <v>0</v>
      </c>
      <c r="T58" s="78">
        <f t="shared" si="49"/>
        <v>1.9886783981488004E-16</v>
      </c>
      <c r="U58" s="78">
        <f t="shared" si="50"/>
        <v>6.4070635374134886E-9</v>
      </c>
      <c r="V58" s="78">
        <f t="shared" si="51"/>
        <v>4.9358191516784938E-5</v>
      </c>
      <c r="W58" s="78">
        <f t="shared" si="52"/>
        <v>9.696201909057808E-3</v>
      </c>
      <c r="X58" s="78">
        <f t="shared" si="53"/>
        <v>0.18828667483972486</v>
      </c>
      <c r="Y58" s="78">
        <f t="shared" si="54"/>
        <v>0.55913186184370534</v>
      </c>
      <c r="Z58" s="78">
        <f t="shared" si="55"/>
        <v>0.23611691034384272</v>
      </c>
      <c r="AA58" s="78">
        <f t="shared" si="56"/>
        <v>6.7182930558068498E-3</v>
      </c>
      <c r="AB58" s="78">
        <f t="shared" si="57"/>
        <v>6.9340928172708599E-7</v>
      </c>
      <c r="AC58" s="79">
        <f t="shared" si="58"/>
        <v>0</v>
      </c>
    </row>
    <row r="59" spans="1:29" x14ac:dyDescent="0.25">
      <c r="A59">
        <v>47</v>
      </c>
      <c r="B59" s="3">
        <f t="shared" ca="1" si="59"/>
        <v>0.3743814124482655</v>
      </c>
      <c r="C59" s="5">
        <v>0.15482359104025167</v>
      </c>
      <c r="D59" s="6">
        <f t="shared" si="14"/>
        <v>0</v>
      </c>
      <c r="E59" s="19" t="s">
        <v>91</v>
      </c>
      <c r="F59" s="78">
        <f t="shared" si="37"/>
        <v>0</v>
      </c>
      <c r="G59" s="78">
        <f t="shared" si="38"/>
        <v>1.7898105583339204E-16</v>
      </c>
      <c r="H59" s="78">
        <f t="shared" si="39"/>
        <v>5.1256508299307912E-9</v>
      </c>
      <c r="I59" s="78">
        <f t="shared" si="40"/>
        <v>3.4550734061749455E-5</v>
      </c>
      <c r="J59" s="78">
        <f t="shared" si="41"/>
        <v>5.8177211454346848E-3</v>
      </c>
      <c r="K59" s="78">
        <f t="shared" si="42"/>
        <v>9.414333741986243E-2</v>
      </c>
      <c r="L59" s="78">
        <f t="shared" si="43"/>
        <v>0.22365274473748215</v>
      </c>
      <c r="M59" s="78">
        <f t="shared" si="44"/>
        <v>7.0835073103152832E-2</v>
      </c>
      <c r="N59" s="78">
        <f t="shared" si="45"/>
        <v>1.3436586111613697E-3</v>
      </c>
      <c r="O59" s="78">
        <f t="shared" si="46"/>
        <v>6.9340928172708578E-8</v>
      </c>
      <c r="P59" s="79">
        <f t="shared" si="47"/>
        <v>0</v>
      </c>
      <c r="R59" s="19" t="s">
        <v>91</v>
      </c>
      <c r="S59" s="78">
        <f t="shared" si="48"/>
        <v>0</v>
      </c>
      <c r="T59" s="78">
        <f t="shared" si="49"/>
        <v>4.521697190635911E-16</v>
      </c>
      <c r="U59" s="78">
        <f t="shared" si="50"/>
        <v>1.29492145690844E-8</v>
      </c>
      <c r="V59" s="78">
        <f t="shared" si="51"/>
        <v>8.7287426266413802E-5</v>
      </c>
      <c r="W59" s="78">
        <f t="shared" si="52"/>
        <v>1.4697630001525174E-2</v>
      </c>
      <c r="X59" s="78">
        <f t="shared" si="53"/>
        <v>0.23783950896163009</v>
      </c>
      <c r="Y59" s="78">
        <f t="shared" si="54"/>
        <v>0.56502627210941381</v>
      </c>
      <c r="Z59" s="78">
        <f t="shared" si="55"/>
        <v>0.17895455446813774</v>
      </c>
      <c r="AA59" s="78">
        <f t="shared" si="56"/>
        <v>3.3945589039980416E-3</v>
      </c>
      <c r="AB59" s="78">
        <f t="shared" si="57"/>
        <v>1.7517981367060792E-7</v>
      </c>
      <c r="AC59" s="79">
        <f t="shared" si="58"/>
        <v>0</v>
      </c>
    </row>
    <row r="60" spans="1:29" x14ac:dyDescent="0.25">
      <c r="A60">
        <v>48</v>
      </c>
      <c r="B60" s="3">
        <f t="shared" ca="1" si="59"/>
        <v>0.50142010480992816</v>
      </c>
      <c r="C60" s="5">
        <v>0.70011986262393922</v>
      </c>
      <c r="D60" s="6">
        <f t="shared" si="14"/>
        <v>1</v>
      </c>
      <c r="E60" s="19" t="s">
        <v>92</v>
      </c>
      <c r="F60" s="78">
        <f t="shared" si="37"/>
        <v>0</v>
      </c>
      <c r="G60" s="78">
        <f t="shared" si="38"/>
        <v>4.5216971906359114E-17</v>
      </c>
      <c r="H60" s="78">
        <f t="shared" si="39"/>
        <v>2.5898429138168803E-9</v>
      </c>
      <c r="I60" s="78">
        <f t="shared" si="40"/>
        <v>2.6186227879924138E-5</v>
      </c>
      <c r="J60" s="78">
        <f t="shared" si="41"/>
        <v>5.8790520006100702E-3</v>
      </c>
      <c r="K60" s="78">
        <f t="shared" si="42"/>
        <v>0.11891975448081504</v>
      </c>
      <c r="L60" s="78">
        <f t="shared" si="43"/>
        <v>0.33901576326564825</v>
      </c>
      <c r="M60" s="78">
        <f t="shared" si="44"/>
        <v>0.12526818812769641</v>
      </c>
      <c r="N60" s="78">
        <f t="shared" si="45"/>
        <v>2.7156471231984335E-3</v>
      </c>
      <c r="O60" s="78">
        <f t="shared" si="46"/>
        <v>1.5766183230354712E-7</v>
      </c>
      <c r="P60" s="79">
        <f t="shared" si="47"/>
        <v>0</v>
      </c>
      <c r="R60" s="19" t="s">
        <v>92</v>
      </c>
      <c r="S60" s="78">
        <f t="shared" si="48"/>
        <v>0</v>
      </c>
      <c r="T60" s="78">
        <f t="shared" si="49"/>
        <v>7.6402637425137162E-17</v>
      </c>
      <c r="U60" s="78">
        <f t="shared" si="50"/>
        <v>4.3760300787542161E-9</v>
      </c>
      <c r="V60" s="78">
        <f t="shared" si="51"/>
        <v>4.424659126633141E-5</v>
      </c>
      <c r="W60" s="78">
        <f t="shared" si="52"/>
        <v>9.9337717557988099E-3</v>
      </c>
      <c r="X60" s="78">
        <f t="shared" si="53"/>
        <v>0.20093744674234273</v>
      </c>
      <c r="Y60" s="78">
        <f t="shared" si="54"/>
        <v>0.57283133633609717</v>
      </c>
      <c r="Z60" s="78">
        <f t="shared" si="55"/>
        <v>0.21166432768308094</v>
      </c>
      <c r="AA60" s="78">
        <f t="shared" si="56"/>
        <v>4.5886001158597549E-3</v>
      </c>
      <c r="AB60" s="78">
        <f t="shared" si="57"/>
        <v>2.6639952436922523E-7</v>
      </c>
      <c r="AC60" s="79">
        <f t="shared" si="58"/>
        <v>0</v>
      </c>
    </row>
    <row r="61" spans="1:29" x14ac:dyDescent="0.25">
      <c r="A61">
        <v>49</v>
      </c>
      <c r="B61" s="3">
        <f t="shared" ca="1" si="59"/>
        <v>0.55324213277723044</v>
      </c>
      <c r="C61" s="5">
        <v>0.53776132278133726</v>
      </c>
      <c r="D61" s="6">
        <f t="shared" si="14"/>
        <v>1</v>
      </c>
      <c r="E61" s="19" t="s">
        <v>93</v>
      </c>
      <c r="F61" s="78">
        <f t="shared" si="37"/>
        <v>0</v>
      </c>
      <c r="G61" s="78">
        <f t="shared" si="38"/>
        <v>7.6402637425137159E-18</v>
      </c>
      <c r="H61" s="78">
        <f t="shared" si="39"/>
        <v>8.7520601575084327E-10</v>
      </c>
      <c r="I61" s="78">
        <f t="shared" si="40"/>
        <v>1.3273977379899422E-5</v>
      </c>
      <c r="J61" s="78">
        <f t="shared" si="41"/>
        <v>3.9735087023195243E-3</v>
      </c>
      <c r="K61" s="78">
        <f t="shared" si="42"/>
        <v>0.10046872337117137</v>
      </c>
      <c r="L61" s="78">
        <f t="shared" si="43"/>
        <v>0.34369880180165829</v>
      </c>
      <c r="M61" s="78">
        <f t="shared" si="44"/>
        <v>0.14816502937815665</v>
      </c>
      <c r="N61" s="78">
        <f t="shared" si="45"/>
        <v>3.6708800926878041E-3</v>
      </c>
      <c r="O61" s="78">
        <f t="shared" si="46"/>
        <v>2.397595719323027E-7</v>
      </c>
      <c r="P61" s="79">
        <f t="shared" si="47"/>
        <v>0</v>
      </c>
      <c r="R61" s="19" t="s">
        <v>93</v>
      </c>
      <c r="S61" s="78">
        <f t="shared" si="48"/>
        <v>0</v>
      </c>
      <c r="T61" s="78">
        <f t="shared" si="49"/>
        <v>1.2733975417733415E-17</v>
      </c>
      <c r="U61" s="78">
        <f t="shared" si="50"/>
        <v>1.4586998912104159E-9</v>
      </c>
      <c r="V61" s="78">
        <f t="shared" si="51"/>
        <v>2.2123647474449108E-5</v>
      </c>
      <c r="W61" s="78">
        <f t="shared" si="52"/>
        <v>6.6226198260584184E-3</v>
      </c>
      <c r="X61" s="78">
        <f t="shared" si="53"/>
        <v>0.16745053531864487</v>
      </c>
      <c r="Y61" s="78">
        <f t="shared" si="54"/>
        <v>0.57284044644861798</v>
      </c>
      <c r="Z61" s="78">
        <f t="shared" si="55"/>
        <v>0.24694564290635926</v>
      </c>
      <c r="AA61" s="78">
        <f t="shared" si="56"/>
        <v>6.1182307885033777E-3</v>
      </c>
      <c r="AB61" s="78">
        <f t="shared" si="57"/>
        <v>3.9960564164343024E-7</v>
      </c>
      <c r="AC61" s="79">
        <f t="shared" si="58"/>
        <v>0</v>
      </c>
    </row>
    <row r="62" spans="1:29" x14ac:dyDescent="0.25">
      <c r="A62">
        <v>50</v>
      </c>
      <c r="B62" s="3">
        <f t="shared" ca="1" si="59"/>
        <v>0.47810701666539557</v>
      </c>
      <c r="C62" s="5">
        <v>0.13541095652257584</v>
      </c>
      <c r="D62" s="6">
        <f t="shared" si="14"/>
        <v>0</v>
      </c>
      <c r="E62" s="19" t="s">
        <v>94</v>
      </c>
      <c r="F62" s="78">
        <f t="shared" si="37"/>
        <v>0</v>
      </c>
      <c r="G62" s="78">
        <f t="shared" si="38"/>
        <v>1.1460577875960074E-17</v>
      </c>
      <c r="H62" s="78">
        <f t="shared" si="39"/>
        <v>1.1669599129683328E-9</v>
      </c>
      <c r="I62" s="78">
        <f t="shared" si="40"/>
        <v>1.5486553232114376E-5</v>
      </c>
      <c r="J62" s="78">
        <f t="shared" si="41"/>
        <v>3.9735718956350509E-3</v>
      </c>
      <c r="K62" s="78">
        <f t="shared" si="42"/>
        <v>8.3725267659322436E-2</v>
      </c>
      <c r="L62" s="78">
        <f t="shared" si="43"/>
        <v>0.22913617857944721</v>
      </c>
      <c r="M62" s="78">
        <f t="shared" si="44"/>
        <v>7.4083692871907789E-2</v>
      </c>
      <c r="N62" s="78">
        <f t="shared" si="45"/>
        <v>1.2236461577006753E-3</v>
      </c>
      <c r="O62" s="78">
        <f t="shared" si="46"/>
        <v>3.9960564164343016E-8</v>
      </c>
      <c r="P62" s="79">
        <f t="shared" si="47"/>
        <v>0</v>
      </c>
      <c r="R62" s="19" t="s">
        <v>94</v>
      </c>
      <c r="S62" s="78">
        <f t="shared" si="48"/>
        <v>0</v>
      </c>
      <c r="T62" s="78">
        <f t="shared" si="49"/>
        <v>2.9224397414568355E-17</v>
      </c>
      <c r="U62" s="78">
        <f t="shared" si="50"/>
        <v>2.9757400222368568E-9</v>
      </c>
      <c r="V62" s="78">
        <f t="shared" si="51"/>
        <v>3.9490607815381627E-5</v>
      </c>
      <c r="W62" s="78">
        <f t="shared" si="52"/>
        <v>1.0132581924772309E-2</v>
      </c>
      <c r="X62" s="78">
        <f t="shared" si="53"/>
        <v>0.213498876077588</v>
      </c>
      <c r="Y62" s="78">
        <f t="shared" si="54"/>
        <v>0.58429573249597622</v>
      </c>
      <c r="Z62" s="78">
        <f t="shared" si="55"/>
        <v>0.18891292444937799</v>
      </c>
      <c r="AA62" s="78">
        <f t="shared" si="56"/>
        <v>3.1202895695570162E-3</v>
      </c>
      <c r="AB62" s="78">
        <f t="shared" si="57"/>
        <v>1.0189917303374096E-7</v>
      </c>
      <c r="AC62" s="79">
        <f t="shared" si="58"/>
        <v>0</v>
      </c>
    </row>
    <row r="63" spans="1:29" x14ac:dyDescent="0.25">
      <c r="A63">
        <v>51</v>
      </c>
      <c r="B63" s="3">
        <f t="shared" ca="1" si="59"/>
        <v>0.66730797274225473</v>
      </c>
      <c r="C63" s="5">
        <v>0.21406655132598429</v>
      </c>
      <c r="D63" s="6">
        <f t="shared" si="14"/>
        <v>0</v>
      </c>
      <c r="E63" s="19" t="s">
        <v>95</v>
      </c>
      <c r="F63" s="78">
        <f t="shared" si="37"/>
        <v>0</v>
      </c>
      <c r="G63" s="78">
        <f t="shared" si="38"/>
        <v>2.6301957673111519E-17</v>
      </c>
      <c r="H63" s="78">
        <f t="shared" si="39"/>
        <v>2.3805920177894858E-9</v>
      </c>
      <c r="I63" s="78">
        <f t="shared" si="40"/>
        <v>2.7643425470767138E-5</v>
      </c>
      <c r="J63" s="78">
        <f t="shared" si="41"/>
        <v>6.0795491548633852E-3</v>
      </c>
      <c r="K63" s="78">
        <f t="shared" si="42"/>
        <v>0.106749438038794</v>
      </c>
      <c r="L63" s="78">
        <f t="shared" si="43"/>
        <v>0.2337182929983905</v>
      </c>
      <c r="M63" s="78">
        <f t="shared" si="44"/>
        <v>5.6673877334813404E-2</v>
      </c>
      <c r="N63" s="78">
        <f t="shared" si="45"/>
        <v>6.2405791391140306E-4</v>
      </c>
      <c r="O63" s="78">
        <f t="shared" si="46"/>
        <v>1.0189917303374094E-8</v>
      </c>
      <c r="P63" s="79">
        <f t="shared" si="47"/>
        <v>0</v>
      </c>
      <c r="R63" s="19" t="s">
        <v>95</v>
      </c>
      <c r="S63" s="78">
        <f t="shared" si="48"/>
        <v>0</v>
      </c>
      <c r="T63" s="78">
        <f t="shared" si="49"/>
        <v>6.512434860886776E-17</v>
      </c>
      <c r="U63" s="78">
        <f t="shared" si="50"/>
        <v>5.8944093207366887E-9</v>
      </c>
      <c r="V63" s="78">
        <f t="shared" si="51"/>
        <v>6.8445858649597739E-5</v>
      </c>
      <c r="W63" s="78">
        <f t="shared" si="52"/>
        <v>1.5053125834463119E-2</v>
      </c>
      <c r="X63" s="78">
        <f t="shared" si="53"/>
        <v>0.26431445533600578</v>
      </c>
      <c r="Y63" s="78">
        <f t="shared" si="54"/>
        <v>0.57869272617136214</v>
      </c>
      <c r="Z63" s="78">
        <f t="shared" si="55"/>
        <v>0.14032603163762791</v>
      </c>
      <c r="AA63" s="78">
        <f t="shared" si="56"/>
        <v>1.5451840369751888E-3</v>
      </c>
      <c r="AB63" s="78">
        <f t="shared" si="57"/>
        <v>2.5230506983853836E-8</v>
      </c>
      <c r="AC63" s="79">
        <f t="shared" si="58"/>
        <v>0</v>
      </c>
    </row>
    <row r="64" spans="1:29" x14ac:dyDescent="0.25">
      <c r="A64">
        <v>52</v>
      </c>
      <c r="B64" s="3">
        <f t="shared" ca="1" si="59"/>
        <v>0.68191120566234065</v>
      </c>
      <c r="C64" s="5">
        <v>0.93127161642443712</v>
      </c>
      <c r="D64" s="6">
        <f t="shared" si="14"/>
        <v>1</v>
      </c>
      <c r="E64" s="19" t="s">
        <v>96</v>
      </c>
      <c r="F64" s="78">
        <f t="shared" si="37"/>
        <v>0</v>
      </c>
      <c r="G64" s="78">
        <f t="shared" si="38"/>
        <v>6.512434860886776E-18</v>
      </c>
      <c r="H64" s="78">
        <f t="shared" si="39"/>
        <v>1.1788818641473378E-9</v>
      </c>
      <c r="I64" s="78">
        <f t="shared" si="40"/>
        <v>2.0533757594879322E-5</v>
      </c>
      <c r="J64" s="78">
        <f t="shared" si="41"/>
        <v>6.0212503337852483E-3</v>
      </c>
      <c r="K64" s="78">
        <f t="shared" si="42"/>
        <v>0.13215722766800289</v>
      </c>
      <c r="L64" s="78">
        <f t="shared" si="43"/>
        <v>0.34721563570281727</v>
      </c>
      <c r="M64" s="78">
        <f t="shared" si="44"/>
        <v>9.8228222146339528E-2</v>
      </c>
      <c r="N64" s="78">
        <f t="shared" si="45"/>
        <v>1.2361472295801511E-3</v>
      </c>
      <c r="O64" s="78">
        <f t="shared" si="46"/>
        <v>2.2707456285468453E-8</v>
      </c>
      <c r="P64" s="79">
        <f t="shared" si="47"/>
        <v>0</v>
      </c>
      <c r="R64" s="19" t="s">
        <v>96</v>
      </c>
      <c r="S64" s="78">
        <f t="shared" si="48"/>
        <v>0</v>
      </c>
      <c r="T64" s="78">
        <f t="shared" si="49"/>
        <v>1.1134669576841349E-17</v>
      </c>
      <c r="U64" s="78">
        <f t="shared" si="50"/>
        <v>2.0155994352047913E-9</v>
      </c>
      <c r="V64" s="78">
        <f t="shared" si="51"/>
        <v>3.5107699481665929E-5</v>
      </c>
      <c r="W64" s="78">
        <f t="shared" si="52"/>
        <v>1.0294864261723331E-2</v>
      </c>
      <c r="X64" s="78">
        <f t="shared" si="53"/>
        <v>0.2259565114597146</v>
      </c>
      <c r="Y64" s="78">
        <f t="shared" si="54"/>
        <v>0.59365374979541075</v>
      </c>
      <c r="Z64" s="78">
        <f t="shared" si="55"/>
        <v>0.16794621675050886</v>
      </c>
      <c r="AA64" s="78">
        <f t="shared" si="56"/>
        <v>2.1135091933692858E-3</v>
      </c>
      <c r="AB64" s="78">
        <f t="shared" si="57"/>
        <v>3.8824192190819409E-8</v>
      </c>
      <c r="AC64" s="79">
        <f t="shared" si="58"/>
        <v>0</v>
      </c>
    </row>
    <row r="65" spans="1:29" x14ac:dyDescent="0.25">
      <c r="A65">
        <v>53</v>
      </c>
      <c r="B65" s="3">
        <f t="shared" ca="1" si="59"/>
        <v>0.18533491934675284</v>
      </c>
      <c r="C65" s="5">
        <v>0.28125837050664571</v>
      </c>
      <c r="D65" s="6">
        <f t="shared" si="14"/>
        <v>0</v>
      </c>
      <c r="E65" s="19" t="s">
        <v>97</v>
      </c>
      <c r="F65" s="78">
        <f t="shared" si="37"/>
        <v>0</v>
      </c>
      <c r="G65" s="78">
        <f t="shared" si="38"/>
        <v>1.0021202619157215E-17</v>
      </c>
      <c r="H65" s="78">
        <f t="shared" si="39"/>
        <v>1.6124795481638332E-9</v>
      </c>
      <c r="I65" s="78">
        <f t="shared" si="40"/>
        <v>2.457538963716615E-5</v>
      </c>
      <c r="J65" s="78">
        <f t="shared" si="41"/>
        <v>6.1769185570339988E-3</v>
      </c>
      <c r="K65" s="78">
        <f t="shared" si="42"/>
        <v>0.1129782557298573</v>
      </c>
      <c r="L65" s="78">
        <f t="shared" si="43"/>
        <v>0.23746149991816431</v>
      </c>
      <c r="M65" s="78">
        <f t="shared" si="44"/>
        <v>5.0383865025152665E-2</v>
      </c>
      <c r="N65" s="78">
        <f t="shared" si="45"/>
        <v>4.2270183867385708E-4</v>
      </c>
      <c r="O65" s="78">
        <f t="shared" si="46"/>
        <v>3.8824192190819401E-9</v>
      </c>
      <c r="P65" s="79">
        <f t="shared" si="47"/>
        <v>0</v>
      </c>
      <c r="R65" s="19" t="s">
        <v>97</v>
      </c>
      <c r="S65" s="78">
        <f t="shared" si="48"/>
        <v>0</v>
      </c>
      <c r="T65" s="78">
        <f t="shared" si="49"/>
        <v>2.4595057524452538E-17</v>
      </c>
      <c r="U65" s="78">
        <f t="shared" si="50"/>
        <v>3.9575117629372963E-9</v>
      </c>
      <c r="V65" s="78">
        <f t="shared" si="51"/>
        <v>6.0315427676959718E-5</v>
      </c>
      <c r="W65" s="78">
        <f t="shared" si="52"/>
        <v>1.5160023502936239E-2</v>
      </c>
      <c r="X65" s="78">
        <f t="shared" si="53"/>
        <v>0.27728275779757061</v>
      </c>
      <c r="Y65" s="78">
        <f t="shared" si="54"/>
        <v>0.58280223165682388</v>
      </c>
      <c r="Z65" s="78">
        <f t="shared" si="55"/>
        <v>0.12365722016526781</v>
      </c>
      <c r="AA65" s="78">
        <f t="shared" si="56"/>
        <v>1.0374379635834277E-3</v>
      </c>
      <c r="AB65" s="78">
        <f t="shared" si="57"/>
        <v>9.5286292131064615E-9</v>
      </c>
      <c r="AC65" s="79">
        <f t="shared" si="58"/>
        <v>0</v>
      </c>
    </row>
    <row r="66" spans="1:29" x14ac:dyDescent="0.25">
      <c r="A66">
        <v>54</v>
      </c>
      <c r="B66" s="3">
        <f t="shared" ca="1" si="59"/>
        <v>0.99993186963711589</v>
      </c>
      <c r="C66" s="5">
        <v>0.27835634615442251</v>
      </c>
      <c r="D66" s="6">
        <f t="shared" si="14"/>
        <v>0</v>
      </c>
      <c r="E66" s="19" t="s">
        <v>98</v>
      </c>
      <c r="F66" s="78">
        <f t="shared" si="37"/>
        <v>0</v>
      </c>
      <c r="G66" s="78">
        <f t="shared" si="38"/>
        <v>2.2135551772007285E-17</v>
      </c>
      <c r="H66" s="78">
        <f t="shared" si="39"/>
        <v>3.1660094103498374E-9</v>
      </c>
      <c r="I66" s="78">
        <f t="shared" si="40"/>
        <v>4.2220799373871803E-5</v>
      </c>
      <c r="J66" s="78">
        <f t="shared" si="41"/>
        <v>9.0960141017617426E-3</v>
      </c>
      <c r="K66" s="78">
        <f t="shared" si="42"/>
        <v>0.13864137889878531</v>
      </c>
      <c r="L66" s="78">
        <f t="shared" si="43"/>
        <v>0.23312089266272956</v>
      </c>
      <c r="M66" s="78">
        <f t="shared" si="44"/>
        <v>3.7097166049580348E-2</v>
      </c>
      <c r="N66" s="78">
        <f t="shared" si="45"/>
        <v>2.0748759271668548E-4</v>
      </c>
      <c r="O66" s="78">
        <f t="shared" si="46"/>
        <v>9.528629213106459E-10</v>
      </c>
      <c r="P66" s="79">
        <f t="shared" si="47"/>
        <v>0</v>
      </c>
      <c r="R66" s="19" t="s">
        <v>98</v>
      </c>
      <c r="S66" s="78">
        <f t="shared" si="48"/>
        <v>0</v>
      </c>
      <c r="T66" s="78">
        <f t="shared" si="49"/>
        <v>5.2929886251142819E-17</v>
      </c>
      <c r="U66" s="78">
        <f t="shared" si="50"/>
        <v>7.570469427908394E-9</v>
      </c>
      <c r="V66" s="78">
        <f t="shared" si="51"/>
        <v>1.0095714492725775E-4</v>
      </c>
      <c r="W66" s="78">
        <f t="shared" si="52"/>
        <v>2.1750123814572586E-2</v>
      </c>
      <c r="X66" s="78">
        <f t="shared" si="53"/>
        <v>0.33151522448581155</v>
      </c>
      <c r="Y66" s="78">
        <f t="shared" si="54"/>
        <v>0.5574318841695729</v>
      </c>
      <c r="Z66" s="78">
        <f t="shared" si="55"/>
        <v>8.8705662251760867E-2</v>
      </c>
      <c r="AA66" s="78">
        <f t="shared" si="56"/>
        <v>4.9613828442740104E-4</v>
      </c>
      <c r="AB66" s="78">
        <f t="shared" si="57"/>
        <v>2.2784580460146635E-9</v>
      </c>
      <c r="AC66" s="79">
        <f t="shared" si="58"/>
        <v>0</v>
      </c>
    </row>
    <row r="67" spans="1:29" x14ac:dyDescent="0.25">
      <c r="A67">
        <v>55</v>
      </c>
      <c r="B67" s="3">
        <f t="shared" ca="1" si="59"/>
        <v>0.33506438198668764</v>
      </c>
      <c r="C67" s="5">
        <v>0.78601031755612061</v>
      </c>
      <c r="D67" s="6">
        <f t="shared" si="14"/>
        <v>1</v>
      </c>
      <c r="E67" s="19" t="s">
        <v>99</v>
      </c>
      <c r="F67" s="78">
        <f t="shared" si="37"/>
        <v>0</v>
      </c>
      <c r="G67" s="78">
        <f t="shared" si="38"/>
        <v>5.2929886251142822E-18</v>
      </c>
      <c r="H67" s="78">
        <f t="shared" si="39"/>
        <v>1.5140938855816789E-9</v>
      </c>
      <c r="I67" s="78">
        <f t="shared" si="40"/>
        <v>3.0287143478177323E-5</v>
      </c>
      <c r="J67" s="78">
        <f t="shared" si="41"/>
        <v>8.7000495258290345E-3</v>
      </c>
      <c r="K67" s="78">
        <f t="shared" si="42"/>
        <v>0.16575761224290578</v>
      </c>
      <c r="L67" s="78">
        <f t="shared" si="43"/>
        <v>0.33445913050174375</v>
      </c>
      <c r="M67" s="78">
        <f t="shared" si="44"/>
        <v>6.2093963576232605E-2</v>
      </c>
      <c r="N67" s="78">
        <f t="shared" si="45"/>
        <v>3.9691062754192087E-4</v>
      </c>
      <c r="O67" s="78">
        <f t="shared" si="46"/>
        <v>2.050612241413197E-9</v>
      </c>
      <c r="P67" s="79">
        <f t="shared" si="47"/>
        <v>0</v>
      </c>
      <c r="R67" s="19" t="s">
        <v>99</v>
      </c>
      <c r="S67" s="78">
        <f t="shared" si="48"/>
        <v>0</v>
      </c>
      <c r="T67" s="78">
        <f t="shared" si="49"/>
        <v>9.2625779554654988E-18</v>
      </c>
      <c r="U67" s="78">
        <f t="shared" si="50"/>
        <v>2.6496207795631067E-9</v>
      </c>
      <c r="V67" s="78">
        <f t="shared" si="51"/>
        <v>5.3001630531357659E-5</v>
      </c>
      <c r="W67" s="78">
        <f t="shared" si="52"/>
        <v>1.5224836601205081E-2</v>
      </c>
      <c r="X67" s="78">
        <f t="shared" si="53"/>
        <v>0.29007105698788216</v>
      </c>
      <c r="Y67" s="78">
        <f t="shared" si="54"/>
        <v>0.58529386488578017</v>
      </c>
      <c r="Z67" s="78">
        <f t="shared" si="55"/>
        <v>0.10866265146683016</v>
      </c>
      <c r="AA67" s="78">
        <f t="shared" si="56"/>
        <v>6.9458218963778617E-4</v>
      </c>
      <c r="AB67" s="78">
        <f t="shared" si="57"/>
        <v>3.5885124809070357E-9</v>
      </c>
      <c r="AC67" s="79">
        <f t="shared" si="58"/>
        <v>0</v>
      </c>
    </row>
    <row r="68" spans="1:29" x14ac:dyDescent="0.25">
      <c r="A68">
        <v>56</v>
      </c>
      <c r="B68" s="3">
        <f t="shared" ca="1" si="59"/>
        <v>0.68216702794534212</v>
      </c>
      <c r="C68" s="5">
        <v>0.49975138414735643</v>
      </c>
      <c r="D68" s="6">
        <f t="shared" si="14"/>
        <v>1</v>
      </c>
      <c r="E68" s="19" t="s">
        <v>100</v>
      </c>
      <c r="F68" s="78">
        <f t="shared" si="37"/>
        <v>0</v>
      </c>
      <c r="G68" s="78">
        <f t="shared" si="38"/>
        <v>9.2625779554654996E-19</v>
      </c>
      <c r="H68" s="78">
        <f t="shared" si="39"/>
        <v>5.2992415591262141E-10</v>
      </c>
      <c r="I68" s="78">
        <f t="shared" si="40"/>
        <v>1.5900489159407296E-5</v>
      </c>
      <c r="J68" s="78">
        <f t="shared" si="41"/>
        <v>6.0899346404820328E-3</v>
      </c>
      <c r="K68" s="78">
        <f t="shared" si="42"/>
        <v>0.14503552849394108</v>
      </c>
      <c r="L68" s="78">
        <f t="shared" si="43"/>
        <v>0.35117631893146811</v>
      </c>
      <c r="M68" s="78">
        <f t="shared" si="44"/>
        <v>7.6063856026781104E-2</v>
      </c>
      <c r="N68" s="78">
        <f t="shared" si="45"/>
        <v>5.55665751710229E-4</v>
      </c>
      <c r="O68" s="78">
        <f t="shared" si="46"/>
        <v>3.2296612328163321E-9</v>
      </c>
      <c r="P68" s="79">
        <f t="shared" si="47"/>
        <v>0</v>
      </c>
      <c r="R68" s="19" t="s">
        <v>100</v>
      </c>
      <c r="S68" s="78">
        <f t="shared" si="48"/>
        <v>0</v>
      </c>
      <c r="T68" s="78">
        <f t="shared" si="49"/>
        <v>1.5999279068578244E-18</v>
      </c>
      <c r="U68" s="78">
        <f t="shared" si="50"/>
        <v>9.1533960592731203E-10</v>
      </c>
      <c r="V68" s="78">
        <f t="shared" si="51"/>
        <v>2.7464963276033829E-5</v>
      </c>
      <c r="W68" s="78">
        <f t="shared" si="52"/>
        <v>1.0519162623077444E-2</v>
      </c>
      <c r="X68" s="78">
        <f t="shared" si="53"/>
        <v>0.25052030939875397</v>
      </c>
      <c r="Y68" s="78">
        <f t="shared" si="54"/>
        <v>0.60658792356455038</v>
      </c>
      <c r="Z68" s="78">
        <f t="shared" si="55"/>
        <v>0.1313853298137741</v>
      </c>
      <c r="AA68" s="78">
        <f t="shared" si="56"/>
        <v>9.5980314262483042E-4</v>
      </c>
      <c r="AB68" s="78">
        <f t="shared" si="57"/>
        <v>5.5786036683563993E-9</v>
      </c>
      <c r="AC68" s="79">
        <f t="shared" si="58"/>
        <v>0</v>
      </c>
    </row>
    <row r="69" spans="1:29" x14ac:dyDescent="0.25">
      <c r="A69">
        <v>57</v>
      </c>
      <c r="B69" s="3">
        <f t="shared" ca="1" si="59"/>
        <v>0.98654721470635998</v>
      </c>
      <c r="C69" s="5">
        <v>0.62519990226345978</v>
      </c>
      <c r="D69" s="6">
        <f t="shared" si="14"/>
        <v>1</v>
      </c>
      <c r="E69" s="19" t="s">
        <v>101</v>
      </c>
      <c r="F69" s="78">
        <f t="shared" si="37"/>
        <v>0</v>
      </c>
      <c r="G69" s="78">
        <f t="shared" si="38"/>
        <v>1.5999279068578246E-19</v>
      </c>
      <c r="H69" s="78">
        <f t="shared" si="39"/>
        <v>1.8306792118546243E-10</v>
      </c>
      <c r="I69" s="78">
        <f t="shared" si="40"/>
        <v>8.2394889828101486E-6</v>
      </c>
      <c r="J69" s="78">
        <f t="shared" si="41"/>
        <v>4.207665049230978E-3</v>
      </c>
      <c r="K69" s="78">
        <f t="shared" si="42"/>
        <v>0.12526015469937699</v>
      </c>
      <c r="L69" s="78">
        <f t="shared" si="43"/>
        <v>0.36395275413873024</v>
      </c>
      <c r="M69" s="78">
        <f t="shared" si="44"/>
        <v>9.1969730869641858E-2</v>
      </c>
      <c r="N69" s="78">
        <f t="shared" si="45"/>
        <v>7.6784251409986438E-4</v>
      </c>
      <c r="O69" s="78">
        <f t="shared" si="46"/>
        <v>5.0207433015207591E-9</v>
      </c>
      <c r="P69" s="79">
        <f t="shared" si="47"/>
        <v>0</v>
      </c>
      <c r="R69" s="19" t="s">
        <v>101</v>
      </c>
      <c r="S69" s="78">
        <f t="shared" si="48"/>
        <v>0</v>
      </c>
      <c r="T69" s="78">
        <f t="shared" si="49"/>
        <v>2.7294773784240256E-19</v>
      </c>
      <c r="U69" s="78">
        <f t="shared" si="50"/>
        <v>3.1231391580147959E-10</v>
      </c>
      <c r="V69" s="78">
        <f t="shared" si="51"/>
        <v>1.4056570106663427E-5</v>
      </c>
      <c r="W69" s="78">
        <f t="shared" si="52"/>
        <v>7.1782775452781345E-3</v>
      </c>
      <c r="X69" s="78">
        <f t="shared" si="53"/>
        <v>0.21369385283197351</v>
      </c>
      <c r="Y69" s="78">
        <f t="shared" si="54"/>
        <v>0.62090348257489492</v>
      </c>
      <c r="Z69" s="78">
        <f t="shared" si="55"/>
        <v>0.1569003820937418</v>
      </c>
      <c r="AA69" s="78">
        <f t="shared" si="56"/>
        <v>1.3099395063017997E-3</v>
      </c>
      <c r="AB69" s="78">
        <f t="shared" si="57"/>
        <v>8.5653892313740715E-9</v>
      </c>
      <c r="AC69" s="79">
        <f t="shared" si="58"/>
        <v>0</v>
      </c>
    </row>
    <row r="70" spans="1:29" x14ac:dyDescent="0.25">
      <c r="A70">
        <v>58</v>
      </c>
      <c r="B70" s="3">
        <f t="shared" ca="1" si="59"/>
        <v>0.90304142679009403</v>
      </c>
      <c r="C70" s="5">
        <v>8.9802871568947951E-2</v>
      </c>
      <c r="D70" s="6">
        <f t="shared" si="14"/>
        <v>0</v>
      </c>
      <c r="E70" s="19" t="s">
        <v>102</v>
      </c>
      <c r="F70" s="78">
        <f t="shared" si="37"/>
        <v>0</v>
      </c>
      <c r="G70" s="78">
        <f t="shared" si="38"/>
        <v>2.4565296405816229E-19</v>
      </c>
      <c r="H70" s="78">
        <f t="shared" si="39"/>
        <v>2.498511326411837E-10</v>
      </c>
      <c r="I70" s="78">
        <f t="shared" si="40"/>
        <v>9.8395990746643978E-6</v>
      </c>
      <c r="J70" s="78">
        <f t="shared" si="41"/>
        <v>4.3069665271668802E-3</v>
      </c>
      <c r="K70" s="78">
        <f t="shared" si="42"/>
        <v>0.10684692641598675</v>
      </c>
      <c r="L70" s="78">
        <f t="shared" si="43"/>
        <v>0.24836139302995797</v>
      </c>
      <c r="M70" s="78">
        <f t="shared" si="44"/>
        <v>4.7070114628122543E-2</v>
      </c>
      <c r="N70" s="78">
        <f t="shared" si="45"/>
        <v>2.6198790126035989E-4</v>
      </c>
      <c r="O70" s="78">
        <f t="shared" si="46"/>
        <v>8.5653892313740701E-10</v>
      </c>
      <c r="P70" s="79">
        <f t="shared" si="47"/>
        <v>0</v>
      </c>
      <c r="R70" s="19" t="s">
        <v>102</v>
      </c>
      <c r="S70" s="78">
        <f t="shared" si="48"/>
        <v>0</v>
      </c>
      <c r="T70" s="78">
        <f t="shared" si="49"/>
        <v>6.0378173576117118E-19</v>
      </c>
      <c r="U70" s="78">
        <f t="shared" si="50"/>
        <v>6.1410026590304447E-10</v>
      </c>
      <c r="V70" s="78">
        <f t="shared" si="51"/>
        <v>2.4184402705144087E-5</v>
      </c>
      <c r="W70" s="78">
        <f t="shared" si="52"/>
        <v>1.0585940762442335E-2</v>
      </c>
      <c r="X70" s="78">
        <f t="shared" si="53"/>
        <v>0.26261528306622145</v>
      </c>
      <c r="Y70" s="78">
        <f t="shared" si="54"/>
        <v>0.610438687579548</v>
      </c>
      <c r="Z70" s="78">
        <f t="shared" si="55"/>
        <v>0.11569197066930652</v>
      </c>
      <c r="AA70" s="78">
        <f t="shared" si="56"/>
        <v>6.4393080041954599E-4</v>
      </c>
      <c r="AB70" s="78">
        <f t="shared" si="57"/>
        <v>2.1052567378607382E-9</v>
      </c>
      <c r="AC70" s="79">
        <f t="shared" si="58"/>
        <v>0</v>
      </c>
    </row>
    <row r="71" spans="1:29" x14ac:dyDescent="0.25">
      <c r="A71">
        <v>59</v>
      </c>
      <c r="B71" s="3">
        <f t="shared" ca="1" si="59"/>
        <v>4.429183198191855E-3</v>
      </c>
      <c r="C71" s="5">
        <v>0.94948311853424217</v>
      </c>
      <c r="D71" s="6">
        <f t="shared" si="14"/>
        <v>1</v>
      </c>
      <c r="E71" s="19" t="s">
        <v>103</v>
      </c>
      <c r="F71" s="78">
        <f t="shared" si="37"/>
        <v>0</v>
      </c>
      <c r="G71" s="78">
        <f t="shared" si="38"/>
        <v>6.0378173576117115E-20</v>
      </c>
      <c r="H71" s="78">
        <f t="shared" si="39"/>
        <v>1.2282005318060891E-10</v>
      </c>
      <c r="I71" s="78">
        <f t="shared" si="40"/>
        <v>7.255320811543226E-6</v>
      </c>
      <c r="J71" s="78">
        <f t="shared" si="41"/>
        <v>4.2343763049769341E-3</v>
      </c>
      <c r="K71" s="78">
        <f t="shared" si="42"/>
        <v>0.13130764153311072</v>
      </c>
      <c r="L71" s="78">
        <f t="shared" si="43"/>
        <v>0.36626321254772881</v>
      </c>
      <c r="M71" s="78">
        <f t="shared" si="44"/>
        <v>8.0984379468514556E-2</v>
      </c>
      <c r="N71" s="78">
        <f t="shared" si="45"/>
        <v>5.1514464033563677E-4</v>
      </c>
      <c r="O71" s="78">
        <f t="shared" si="46"/>
        <v>1.8947310640746643E-9</v>
      </c>
      <c r="P71" s="79">
        <f t="shared" si="47"/>
        <v>0</v>
      </c>
      <c r="R71" s="19" t="s">
        <v>103</v>
      </c>
      <c r="S71" s="78">
        <f t="shared" si="48"/>
        <v>0</v>
      </c>
      <c r="T71" s="78">
        <f t="shared" si="49"/>
        <v>1.0350922379668075E-19</v>
      </c>
      <c r="U71" s="78">
        <f t="shared" si="50"/>
        <v>2.1055635867098456E-10</v>
      </c>
      <c r="V71" s="78">
        <f t="shared" si="51"/>
        <v>1.2438147448299132E-5</v>
      </c>
      <c r="W71" s="78">
        <f t="shared" si="52"/>
        <v>7.2591961404508288E-3</v>
      </c>
      <c r="X71" s="78">
        <f t="shared" si="53"/>
        <v>0.22510704197652801</v>
      </c>
      <c r="Y71" s="78">
        <f t="shared" si="54"/>
        <v>0.62790274350216913</v>
      </c>
      <c r="Z71" s="78">
        <f t="shared" si="55"/>
        <v>0.13883543939721921</v>
      </c>
      <c r="AA71" s="78">
        <f t="shared" si="56"/>
        <v>8.8313737739913862E-4</v>
      </c>
      <c r="AB71" s="78">
        <f t="shared" si="57"/>
        <v>3.248229122044933E-9</v>
      </c>
      <c r="AC71" s="79">
        <f t="shared" si="58"/>
        <v>0</v>
      </c>
    </row>
    <row r="72" spans="1:29" x14ac:dyDescent="0.25">
      <c r="A72">
        <v>60</v>
      </c>
      <c r="B72" s="3">
        <f t="shared" ca="1" si="59"/>
        <v>0.77782487195288752</v>
      </c>
      <c r="C72" s="5">
        <v>0.25453111955064045</v>
      </c>
      <c r="D72" s="6">
        <f t="shared" si="14"/>
        <v>0</v>
      </c>
      <c r="E72" s="19" t="s">
        <v>104</v>
      </c>
      <c r="F72" s="78">
        <f t="shared" si="37"/>
        <v>0</v>
      </c>
      <c r="G72" s="78">
        <f t="shared" si="38"/>
        <v>9.3158301417012676E-20</v>
      </c>
      <c r="H72" s="78">
        <f t="shared" si="39"/>
        <v>1.6844508693678767E-10</v>
      </c>
      <c r="I72" s="78">
        <f t="shared" si="40"/>
        <v>8.7067032138093922E-6</v>
      </c>
      <c r="J72" s="78">
        <f t="shared" si="41"/>
        <v>4.3555176842704968E-3</v>
      </c>
      <c r="K72" s="78">
        <f t="shared" si="42"/>
        <v>0.112553520988264</v>
      </c>
      <c r="L72" s="78">
        <f t="shared" si="43"/>
        <v>0.25116109740086767</v>
      </c>
      <c r="M72" s="78">
        <f t="shared" si="44"/>
        <v>4.165063181916577E-2</v>
      </c>
      <c r="N72" s="78">
        <f t="shared" si="45"/>
        <v>1.7662747547982769E-4</v>
      </c>
      <c r="O72" s="78">
        <f t="shared" si="46"/>
        <v>3.2482291220449321E-10</v>
      </c>
      <c r="P72" s="79">
        <f t="shared" si="47"/>
        <v>0</v>
      </c>
      <c r="R72" s="19" t="s">
        <v>104</v>
      </c>
      <c r="S72" s="78">
        <f t="shared" si="48"/>
        <v>0</v>
      </c>
      <c r="T72" s="78">
        <f t="shared" si="49"/>
        <v>2.2726741766999483E-19</v>
      </c>
      <c r="U72" s="78">
        <f t="shared" si="50"/>
        <v>4.1093578720329045E-10</v>
      </c>
      <c r="V72" s="78">
        <f t="shared" si="51"/>
        <v>2.1240726008558844E-5</v>
      </c>
      <c r="W72" s="78">
        <f t="shared" si="52"/>
        <v>1.062564733001219E-2</v>
      </c>
      <c r="X72" s="78">
        <f t="shared" si="53"/>
        <v>0.27458366753772651</v>
      </c>
      <c r="Y72" s="78">
        <f t="shared" si="54"/>
        <v>0.61272836834950162</v>
      </c>
      <c r="Z72" s="78">
        <f t="shared" si="55"/>
        <v>0.10161017744938039</v>
      </c>
      <c r="AA72" s="78">
        <f t="shared" si="56"/>
        <v>4.3089740400247407E-4</v>
      </c>
      <c r="AB72" s="78">
        <f t="shared" si="57"/>
        <v>7.9243248678728287E-10</v>
      </c>
      <c r="AC72" s="79">
        <f t="shared" si="58"/>
        <v>0</v>
      </c>
    </row>
    <row r="73" spans="1:29" x14ac:dyDescent="0.25">
      <c r="A73">
        <v>61</v>
      </c>
      <c r="B73" s="3">
        <f t="shared" ca="1" si="59"/>
        <v>0.69413895681810844</v>
      </c>
      <c r="C73" s="5">
        <v>0.28722931122853967</v>
      </c>
      <c r="D73" s="6">
        <f t="shared" si="14"/>
        <v>0</v>
      </c>
      <c r="E73" s="19" t="s">
        <v>105</v>
      </c>
      <c r="F73" s="78">
        <f t="shared" si="37"/>
        <v>0</v>
      </c>
      <c r="G73" s="78">
        <f t="shared" si="38"/>
        <v>2.0454067590299536E-19</v>
      </c>
      <c r="H73" s="78">
        <f t="shared" si="39"/>
        <v>3.2874862976263238E-10</v>
      </c>
      <c r="I73" s="78">
        <f t="shared" si="40"/>
        <v>1.486850820599119E-5</v>
      </c>
      <c r="J73" s="78">
        <f t="shared" si="41"/>
        <v>6.3753883980073138E-3</v>
      </c>
      <c r="K73" s="78">
        <f t="shared" si="42"/>
        <v>0.13729183376886325</v>
      </c>
      <c r="L73" s="78">
        <f t="shared" si="43"/>
        <v>0.24509134733980065</v>
      </c>
      <c r="M73" s="78">
        <f t="shared" si="44"/>
        <v>3.0483053234814123E-2</v>
      </c>
      <c r="N73" s="78">
        <f t="shared" si="45"/>
        <v>8.6179480800494798E-5</v>
      </c>
      <c r="O73" s="78">
        <f t="shared" si="46"/>
        <v>7.9243248678728269E-11</v>
      </c>
      <c r="P73" s="79">
        <f t="shared" si="47"/>
        <v>0</v>
      </c>
      <c r="R73" s="19" t="s">
        <v>105</v>
      </c>
      <c r="S73" s="78">
        <f t="shared" si="48"/>
        <v>0</v>
      </c>
      <c r="T73" s="78">
        <f t="shared" si="49"/>
        <v>4.8776499502824956E-19</v>
      </c>
      <c r="U73" s="78">
        <f t="shared" si="50"/>
        <v>7.8396178683677651E-10</v>
      </c>
      <c r="V73" s="78">
        <f t="shared" si="51"/>
        <v>3.5456702189701602E-5</v>
      </c>
      <c r="W73" s="78">
        <f t="shared" si="52"/>
        <v>1.5203290379914395E-2</v>
      </c>
      <c r="X73" s="78">
        <f t="shared" si="53"/>
        <v>0.32739771842471055</v>
      </c>
      <c r="Y73" s="78">
        <f t="shared" si="54"/>
        <v>0.58446555575752923</v>
      </c>
      <c r="Z73" s="78">
        <f t="shared" si="55"/>
        <v>7.2692466884075838E-2</v>
      </c>
      <c r="AA73" s="78">
        <f t="shared" si="56"/>
        <v>2.0551087864853826E-4</v>
      </c>
      <c r="AB73" s="78">
        <f t="shared" si="57"/>
        <v>1.8897015289092533E-10</v>
      </c>
      <c r="AC73" s="79">
        <f t="shared" si="58"/>
        <v>0</v>
      </c>
    </row>
    <row r="74" spans="1:29" x14ac:dyDescent="0.25">
      <c r="A74">
        <v>62</v>
      </c>
      <c r="B74" s="3">
        <f t="shared" ca="1" si="59"/>
        <v>0.56863196309903885</v>
      </c>
      <c r="C74" s="5">
        <v>0.12845552201138444</v>
      </c>
      <c r="D74" s="6">
        <f t="shared" si="14"/>
        <v>0</v>
      </c>
      <c r="E74" s="19" t="s">
        <v>106</v>
      </c>
      <c r="F74" s="78">
        <f t="shared" si="37"/>
        <v>0</v>
      </c>
      <c r="G74" s="78">
        <f t="shared" si="38"/>
        <v>4.3898849552542462E-19</v>
      </c>
      <c r="H74" s="78">
        <f t="shared" si="39"/>
        <v>6.2716942946942129E-10</v>
      </c>
      <c r="I74" s="78">
        <f t="shared" si="40"/>
        <v>2.4819691532791121E-5</v>
      </c>
      <c r="J74" s="78">
        <f t="shared" si="41"/>
        <v>9.1219742279486371E-3</v>
      </c>
      <c r="K74" s="78">
        <f t="shared" si="42"/>
        <v>0.16369885921235527</v>
      </c>
      <c r="L74" s="78">
        <f t="shared" si="43"/>
        <v>0.23378622230301171</v>
      </c>
      <c r="M74" s="78">
        <f t="shared" si="44"/>
        <v>2.1807740065222753E-2</v>
      </c>
      <c r="N74" s="78">
        <f t="shared" si="45"/>
        <v>4.1102175729707641E-5</v>
      </c>
      <c r="O74" s="78">
        <f t="shared" si="46"/>
        <v>1.8897015289092528E-11</v>
      </c>
      <c r="P74" s="79">
        <f t="shared" si="47"/>
        <v>0</v>
      </c>
      <c r="R74" s="19" t="s">
        <v>106</v>
      </c>
      <c r="S74" s="78">
        <f t="shared" si="48"/>
        <v>0</v>
      </c>
      <c r="T74" s="78">
        <f t="shared" si="49"/>
        <v>1.0245233373504198E-18</v>
      </c>
      <c r="U74" s="78">
        <f t="shared" si="50"/>
        <v>1.463705139231732E-9</v>
      </c>
      <c r="V74" s="78">
        <f t="shared" si="51"/>
        <v>5.7924873795947568E-5</v>
      </c>
      <c r="W74" s="78">
        <f t="shared" si="52"/>
        <v>2.1289112526870737E-2</v>
      </c>
      <c r="X74" s="78">
        <f t="shared" si="53"/>
        <v>0.38204486739444721</v>
      </c>
      <c r="Y74" s="78">
        <f t="shared" si="54"/>
        <v>0.54561666909687068</v>
      </c>
      <c r="Z74" s="78">
        <f t="shared" si="55"/>
        <v>5.0895499220203318E-2</v>
      </c>
      <c r="AA74" s="78">
        <f t="shared" si="56"/>
        <v>9.5925380004689961E-5</v>
      </c>
      <c r="AB74" s="78">
        <f t="shared" si="57"/>
        <v>4.410237026091199E-11</v>
      </c>
      <c r="AC74" s="79">
        <f t="shared" si="58"/>
        <v>0</v>
      </c>
    </row>
    <row r="75" spans="1:29" x14ac:dyDescent="0.25">
      <c r="A75">
        <v>63</v>
      </c>
      <c r="B75" s="3">
        <f t="shared" ca="1" si="59"/>
        <v>0.20798232937197247</v>
      </c>
      <c r="C75" s="5">
        <v>0.6158059654016117</v>
      </c>
      <c r="D75" s="6">
        <f t="shared" si="14"/>
        <v>1</v>
      </c>
      <c r="E75" s="19" t="s">
        <v>107</v>
      </c>
      <c r="F75" s="78">
        <f t="shared" si="37"/>
        <v>0</v>
      </c>
      <c r="G75" s="78">
        <f t="shared" si="38"/>
        <v>1.0245233373504199E-19</v>
      </c>
      <c r="H75" s="78">
        <f t="shared" si="39"/>
        <v>2.9274102784634641E-10</v>
      </c>
      <c r="I75" s="78">
        <f t="shared" si="40"/>
        <v>1.7377462138784268E-5</v>
      </c>
      <c r="J75" s="78">
        <f t="shared" si="41"/>
        <v>8.5156450107482951E-3</v>
      </c>
      <c r="K75" s="78">
        <f t="shared" si="42"/>
        <v>0.1910224336972236</v>
      </c>
      <c r="L75" s="78">
        <f t="shared" si="43"/>
        <v>0.32737000145812239</v>
      </c>
      <c r="M75" s="78">
        <f t="shared" si="44"/>
        <v>3.5626849454142323E-2</v>
      </c>
      <c r="N75" s="78">
        <f t="shared" si="45"/>
        <v>7.6740304003751968E-5</v>
      </c>
      <c r="O75" s="78">
        <f t="shared" si="46"/>
        <v>3.9692133234820793E-11</v>
      </c>
      <c r="P75" s="79">
        <f t="shared" si="47"/>
        <v>0</v>
      </c>
      <c r="R75" s="19" t="s">
        <v>107</v>
      </c>
      <c r="S75" s="78">
        <f t="shared" si="48"/>
        <v>0</v>
      </c>
      <c r="T75" s="78">
        <f t="shared" si="49"/>
        <v>1.8209570613255123E-19</v>
      </c>
      <c r="U75" s="78">
        <f t="shared" si="50"/>
        <v>5.203091255833114E-10</v>
      </c>
      <c r="V75" s="78">
        <f t="shared" si="51"/>
        <v>3.0886180173671164E-5</v>
      </c>
      <c r="W75" s="78">
        <f t="shared" si="52"/>
        <v>1.5135452115874753E-2</v>
      </c>
      <c r="X75" s="78">
        <f t="shared" si="53"/>
        <v>0.33951754619091717</v>
      </c>
      <c r="Y75" s="78">
        <f t="shared" si="54"/>
        <v>0.58185762499367721</v>
      </c>
      <c r="Z75" s="78">
        <f t="shared" si="55"/>
        <v>6.3322094013083585E-2</v>
      </c>
      <c r="AA75" s="78">
        <f t="shared" si="56"/>
        <v>1.3639591541691042E-4</v>
      </c>
      <c r="AB75" s="78">
        <f t="shared" si="57"/>
        <v>7.0547607514672643E-11</v>
      </c>
      <c r="AC75" s="79">
        <f t="shared" si="58"/>
        <v>0</v>
      </c>
    </row>
    <row r="76" spans="1:29" x14ac:dyDescent="0.25">
      <c r="A76">
        <v>64</v>
      </c>
      <c r="B76" s="3">
        <f t="shared" ca="1" si="59"/>
        <v>0.77641182596407576</v>
      </c>
      <c r="C76" s="5">
        <v>0.60926291051378911</v>
      </c>
      <c r="D76" s="6">
        <f t="shared" si="14"/>
        <v>1</v>
      </c>
      <c r="E76" s="19" t="s">
        <v>108</v>
      </c>
      <c r="F76" s="78">
        <f t="shared" si="37"/>
        <v>0</v>
      </c>
      <c r="G76" s="78">
        <f t="shared" si="38"/>
        <v>1.8209570613255123E-20</v>
      </c>
      <c r="H76" s="78">
        <f t="shared" si="39"/>
        <v>1.0406182511666228E-10</v>
      </c>
      <c r="I76" s="78">
        <f t="shared" si="40"/>
        <v>9.2658540521013486E-6</v>
      </c>
      <c r="J76" s="78">
        <f t="shared" si="41"/>
        <v>6.0541808463499018E-3</v>
      </c>
      <c r="K76" s="78">
        <f t="shared" si="42"/>
        <v>0.16975877309545859</v>
      </c>
      <c r="L76" s="78">
        <f t="shared" si="43"/>
        <v>0.34911457499620629</v>
      </c>
      <c r="M76" s="78">
        <f t="shared" si="44"/>
        <v>4.4325465809158505E-2</v>
      </c>
      <c r="N76" s="78">
        <f t="shared" si="45"/>
        <v>1.0911673233352834E-4</v>
      </c>
      <c r="O76" s="78">
        <f t="shared" si="46"/>
        <v>6.3492846763205385E-11</v>
      </c>
      <c r="P76" s="79">
        <f t="shared" si="47"/>
        <v>0</v>
      </c>
      <c r="R76" s="19" t="s">
        <v>108</v>
      </c>
      <c r="S76" s="78">
        <f t="shared" si="48"/>
        <v>0</v>
      </c>
      <c r="T76" s="78">
        <f t="shared" si="49"/>
        <v>3.1981886221914107E-20</v>
      </c>
      <c r="U76" s="78">
        <f t="shared" si="50"/>
        <v>1.8276616849511151E-10</v>
      </c>
      <c r="V76" s="78">
        <f t="shared" si="51"/>
        <v>1.6273831840244244E-5</v>
      </c>
      <c r="W76" s="78">
        <f t="shared" si="52"/>
        <v>1.0633096579109406E-2</v>
      </c>
      <c r="X76" s="78">
        <f t="shared" si="53"/>
        <v>0.29815122397002919</v>
      </c>
      <c r="Y76" s="78">
        <f t="shared" si="54"/>
        <v>0.61315792958967885</v>
      </c>
      <c r="Z76" s="78">
        <f t="shared" si="55"/>
        <v>7.7849831517166151E-2</v>
      </c>
      <c r="AA76" s="78">
        <f t="shared" si="56"/>
        <v>1.9164421789592842E-4</v>
      </c>
      <c r="AB76" s="78">
        <f t="shared" si="57"/>
        <v>1.1151394199312591E-10</v>
      </c>
      <c r="AC76" s="79">
        <f t="shared" si="58"/>
        <v>0</v>
      </c>
    </row>
    <row r="77" spans="1:29" x14ac:dyDescent="0.25">
      <c r="A77">
        <v>65</v>
      </c>
      <c r="B77" s="3">
        <f t="shared" ca="1" si="59"/>
        <v>0.44557514349030702</v>
      </c>
      <c r="C77" s="5">
        <v>0.80796860904954315</v>
      </c>
      <c r="D77" s="6">
        <f t="shared" si="14"/>
        <v>1</v>
      </c>
      <c r="E77" s="19" t="s">
        <v>109</v>
      </c>
      <c r="F77" s="78">
        <f t="shared" si="37"/>
        <v>0</v>
      </c>
      <c r="G77" s="78">
        <f t="shared" si="38"/>
        <v>3.1981886221914108E-21</v>
      </c>
      <c r="H77" s="78">
        <f t="shared" si="39"/>
        <v>3.6553233699022306E-11</v>
      </c>
      <c r="I77" s="78">
        <f t="shared" si="40"/>
        <v>4.882149552073273E-6</v>
      </c>
      <c r="J77" s="78">
        <f t="shared" si="41"/>
        <v>4.2532386316437628E-3</v>
      </c>
      <c r="K77" s="78">
        <f t="shared" si="42"/>
        <v>0.14907561198501459</v>
      </c>
      <c r="L77" s="78">
        <f t="shared" si="43"/>
        <v>0.36789475775380731</v>
      </c>
      <c r="M77" s="78">
        <f t="shared" si="44"/>
        <v>5.4494882062016303E-2</v>
      </c>
      <c r="N77" s="78">
        <f t="shared" si="45"/>
        <v>1.5331537431674275E-4</v>
      </c>
      <c r="O77" s="78">
        <f t="shared" si="46"/>
        <v>1.0036254779381332E-10</v>
      </c>
      <c r="P77" s="79">
        <f t="shared" si="47"/>
        <v>0</v>
      </c>
      <c r="R77" s="19" t="s">
        <v>109</v>
      </c>
      <c r="S77" s="78">
        <f t="shared" si="48"/>
        <v>0</v>
      </c>
      <c r="T77" s="78">
        <f t="shared" si="49"/>
        <v>5.5535997346595942E-21</v>
      </c>
      <c r="U77" s="78">
        <f t="shared" si="50"/>
        <v>6.3474063900816038E-11</v>
      </c>
      <c r="V77" s="78">
        <f t="shared" si="51"/>
        <v>8.4777690311412313E-6</v>
      </c>
      <c r="W77" s="78">
        <f t="shared" si="52"/>
        <v>7.3856759955439047E-3</v>
      </c>
      <c r="X77" s="78">
        <f t="shared" si="53"/>
        <v>0.2588672454837605</v>
      </c>
      <c r="Y77" s="78">
        <f t="shared" si="54"/>
        <v>0.6388429421790115</v>
      </c>
      <c r="Z77" s="78">
        <f t="shared" si="55"/>
        <v>9.4629428814785685E-2</v>
      </c>
      <c r="AA77" s="78">
        <f t="shared" si="56"/>
        <v>2.6622952011544603E-4</v>
      </c>
      <c r="AB77" s="78">
        <f t="shared" si="57"/>
        <v>1.7427784431787769E-10</v>
      </c>
      <c r="AC77" s="79">
        <f t="shared" si="58"/>
        <v>0</v>
      </c>
    </row>
    <row r="78" spans="1:29" x14ac:dyDescent="0.25">
      <c r="A78">
        <v>66</v>
      </c>
      <c r="B78" s="3">
        <f t="shared" ca="1" si="59"/>
        <v>1.5765243501020043E-2</v>
      </c>
      <c r="C78" s="5">
        <v>0.75335523305740193</v>
      </c>
      <c r="D78" s="6">
        <f t="shared" ref="D78:D112" si="60">IF(C78&lt;(1-$B$8),0,1)</f>
        <v>1</v>
      </c>
      <c r="E78" s="19" t="s">
        <v>110</v>
      </c>
      <c r="F78" s="78">
        <f t="shared" si="37"/>
        <v>0</v>
      </c>
      <c r="G78" s="78">
        <f t="shared" si="38"/>
        <v>5.5535997346595948E-22</v>
      </c>
      <c r="H78" s="78">
        <f t="shared" si="39"/>
        <v>1.2694812780163209E-11</v>
      </c>
      <c r="I78" s="78">
        <f t="shared" si="40"/>
        <v>2.5433307093423692E-6</v>
      </c>
      <c r="J78" s="78">
        <f t="shared" si="41"/>
        <v>2.9542703982175619E-3</v>
      </c>
      <c r="K78" s="78">
        <f t="shared" si="42"/>
        <v>0.12943362274188025</v>
      </c>
      <c r="L78" s="78">
        <f t="shared" si="43"/>
        <v>0.3833057653074069</v>
      </c>
      <c r="M78" s="78">
        <f t="shared" si="44"/>
        <v>6.6240600170349981E-2</v>
      </c>
      <c r="N78" s="78">
        <f t="shared" si="45"/>
        <v>2.1298361609235685E-4</v>
      </c>
      <c r="O78" s="78">
        <f t="shared" si="46"/>
        <v>1.5685005988608993E-10</v>
      </c>
      <c r="P78" s="79">
        <f t="shared" si="47"/>
        <v>0</v>
      </c>
      <c r="R78" s="19" t="s">
        <v>110</v>
      </c>
      <c r="S78" s="78">
        <f t="shared" si="48"/>
        <v>0</v>
      </c>
      <c r="T78" s="78">
        <f t="shared" si="49"/>
        <v>9.5398123829169727E-22</v>
      </c>
      <c r="U78" s="78">
        <f t="shared" si="50"/>
        <v>2.1806780816989643E-11</v>
      </c>
      <c r="V78" s="78">
        <f t="shared" si="51"/>
        <v>4.368859650329936E-6</v>
      </c>
      <c r="W78" s="78">
        <f t="shared" si="52"/>
        <v>5.0747599167998789E-3</v>
      </c>
      <c r="X78" s="78">
        <f t="shared" si="53"/>
        <v>0.22233731921525993</v>
      </c>
      <c r="Y78" s="78">
        <f t="shared" si="54"/>
        <v>0.65843151487891682</v>
      </c>
      <c r="Z78" s="78">
        <f t="shared" si="55"/>
        <v>0.1137861797661027</v>
      </c>
      <c r="AA78" s="78">
        <f t="shared" si="56"/>
        <v>3.6585707203128857E-4</v>
      </c>
      <c r="AB78" s="78">
        <f t="shared" si="57"/>
        <v>2.6943247894229196E-10</v>
      </c>
      <c r="AC78" s="79">
        <f t="shared" si="58"/>
        <v>0</v>
      </c>
    </row>
    <row r="79" spans="1:29" x14ac:dyDescent="0.25">
      <c r="A79">
        <v>67</v>
      </c>
      <c r="B79" s="3">
        <f t="shared" ca="1" si="59"/>
        <v>0.59002329387382935</v>
      </c>
      <c r="C79" s="5">
        <v>0.17649620724902537</v>
      </c>
      <c r="D79" s="6">
        <f t="shared" si="60"/>
        <v>0</v>
      </c>
      <c r="E79" s="19" t="s">
        <v>111</v>
      </c>
      <c r="F79" s="78">
        <f t="shared" si="37"/>
        <v>0</v>
      </c>
      <c r="G79" s="78">
        <f t="shared" si="38"/>
        <v>8.5858311446252754E-22</v>
      </c>
      <c r="H79" s="78">
        <f t="shared" si="39"/>
        <v>1.7445424653591714E-11</v>
      </c>
      <c r="I79" s="78">
        <f t="shared" si="40"/>
        <v>3.0582017552309549E-6</v>
      </c>
      <c r="J79" s="78">
        <f t="shared" si="41"/>
        <v>3.0448559500799274E-3</v>
      </c>
      <c r="K79" s="78">
        <f t="shared" si="42"/>
        <v>0.11116865960762996</v>
      </c>
      <c r="L79" s="78">
        <f t="shared" si="43"/>
        <v>0.26337260595156675</v>
      </c>
      <c r="M79" s="78">
        <f t="shared" si="44"/>
        <v>3.4135853929830817E-2</v>
      </c>
      <c r="N79" s="78">
        <f t="shared" si="45"/>
        <v>7.3171414406257703E-5</v>
      </c>
      <c r="O79" s="78">
        <f t="shared" si="46"/>
        <v>2.6943247894229191E-11</v>
      </c>
      <c r="P79" s="79">
        <f t="shared" si="47"/>
        <v>0</v>
      </c>
      <c r="R79" s="19" t="s">
        <v>111</v>
      </c>
      <c r="S79" s="78">
        <f t="shared" si="48"/>
        <v>0</v>
      </c>
      <c r="T79" s="78">
        <f t="shared" si="49"/>
        <v>2.0849607983472035E-21</v>
      </c>
      <c r="U79" s="78">
        <f t="shared" si="50"/>
        <v>4.2364013338450124E-11</v>
      </c>
      <c r="V79" s="78">
        <f t="shared" si="51"/>
        <v>7.4264572243360118E-6</v>
      </c>
      <c r="W79" s="78">
        <f t="shared" si="52"/>
        <v>7.3940486198648056E-3</v>
      </c>
      <c r="X79" s="78">
        <f t="shared" si="53"/>
        <v>0.26995906789036755</v>
      </c>
      <c r="Y79" s="78">
        <f t="shared" si="54"/>
        <v>0.63956715374179218</v>
      </c>
      <c r="Z79" s="78">
        <f t="shared" si="55"/>
        <v>8.2894615632357449E-2</v>
      </c>
      <c r="AA79" s="78">
        <f t="shared" si="56"/>
        <v>1.7768755060151316E-4</v>
      </c>
      <c r="AB79" s="78">
        <f t="shared" si="57"/>
        <v>6.5428279095361202E-11</v>
      </c>
      <c r="AC79" s="79">
        <f t="shared" si="58"/>
        <v>0</v>
      </c>
    </row>
    <row r="80" spans="1:29" x14ac:dyDescent="0.25">
      <c r="A80">
        <v>68</v>
      </c>
      <c r="B80" s="3">
        <f t="shared" ca="1" si="59"/>
        <v>0.45501499246182753</v>
      </c>
      <c r="C80" s="5">
        <v>0.67520592461422213</v>
      </c>
      <c r="D80" s="6">
        <f t="shared" si="60"/>
        <v>1</v>
      </c>
      <c r="E80" s="19" t="s">
        <v>112</v>
      </c>
      <c r="F80" s="78">
        <f t="shared" si="37"/>
        <v>0</v>
      </c>
      <c r="G80" s="78">
        <f t="shared" si="38"/>
        <v>2.0849607983472036E-22</v>
      </c>
      <c r="H80" s="78">
        <f t="shared" si="39"/>
        <v>8.4728026676900247E-12</v>
      </c>
      <c r="I80" s="78">
        <f t="shared" si="40"/>
        <v>2.2279371673008036E-6</v>
      </c>
      <c r="J80" s="78">
        <f t="shared" si="41"/>
        <v>2.9576194479459224E-3</v>
      </c>
      <c r="K80" s="78">
        <f t="shared" si="42"/>
        <v>0.13497953394518378</v>
      </c>
      <c r="L80" s="78">
        <f t="shared" si="43"/>
        <v>0.38374029224507528</v>
      </c>
      <c r="M80" s="78">
        <f t="shared" si="44"/>
        <v>5.8026230942650213E-2</v>
      </c>
      <c r="N80" s="78">
        <f t="shared" si="45"/>
        <v>1.4215004048121055E-4</v>
      </c>
      <c r="O80" s="78">
        <f t="shared" si="46"/>
        <v>5.8885451185825085E-11</v>
      </c>
      <c r="P80" s="79">
        <f t="shared" si="47"/>
        <v>0</v>
      </c>
      <c r="R80" s="19" t="s">
        <v>112</v>
      </c>
      <c r="S80" s="78">
        <f t="shared" si="48"/>
        <v>0</v>
      </c>
      <c r="T80" s="78">
        <f t="shared" si="49"/>
        <v>3.5957019803963857E-22</v>
      </c>
      <c r="U80" s="78">
        <f t="shared" si="50"/>
        <v>1.4612108465478891E-11</v>
      </c>
      <c r="V80" s="78">
        <f t="shared" si="51"/>
        <v>3.8422775579342861E-6</v>
      </c>
      <c r="W80" s="78">
        <f t="shared" si="52"/>
        <v>5.1006801253378024E-3</v>
      </c>
      <c r="X80" s="78">
        <f t="shared" si="53"/>
        <v>0.23278431800944344</v>
      </c>
      <c r="Y80" s="78">
        <f t="shared" si="54"/>
        <v>0.66179456701407369</v>
      </c>
      <c r="Z80" s="78">
        <f t="shared" si="55"/>
        <v>0.10007144195748099</v>
      </c>
      <c r="AA80" s="78">
        <f t="shared" si="56"/>
        <v>2.4515049994076578E-4</v>
      </c>
      <c r="AB80" s="78">
        <f t="shared" si="57"/>
        <v>1.0155324436471554E-10</v>
      </c>
      <c r="AC80" s="79">
        <f t="shared" si="58"/>
        <v>0</v>
      </c>
    </row>
    <row r="81" spans="1:29" x14ac:dyDescent="0.25">
      <c r="A81">
        <v>69</v>
      </c>
      <c r="B81" s="3">
        <f t="shared" ca="1" si="59"/>
        <v>0.57195149673094048</v>
      </c>
      <c r="C81" s="5">
        <v>0.31208163294012181</v>
      </c>
      <c r="D81" s="6">
        <f t="shared" si="60"/>
        <v>0</v>
      </c>
      <c r="E81" s="19" t="s">
        <v>113</v>
      </c>
      <c r="F81" s="78">
        <f t="shared" si="37"/>
        <v>0</v>
      </c>
      <c r="G81" s="78">
        <f t="shared" si="38"/>
        <v>3.2361317823567474E-22</v>
      </c>
      <c r="H81" s="78">
        <f t="shared" si="39"/>
        <v>1.1689686772383114E-11</v>
      </c>
      <c r="I81" s="78">
        <f t="shared" si="40"/>
        <v>2.6895942905540001E-6</v>
      </c>
      <c r="J81" s="78">
        <f t="shared" si="41"/>
        <v>3.0604080752026815E-3</v>
      </c>
      <c r="K81" s="78">
        <f t="shared" si="42"/>
        <v>0.11639215900472172</v>
      </c>
      <c r="L81" s="78">
        <f t="shared" si="43"/>
        <v>0.2647178268056295</v>
      </c>
      <c r="M81" s="78">
        <f t="shared" si="44"/>
        <v>3.0021432587244302E-2</v>
      </c>
      <c r="N81" s="78">
        <f t="shared" si="45"/>
        <v>4.9030099988153143E-5</v>
      </c>
      <c r="O81" s="78">
        <f t="shared" si="46"/>
        <v>1.0155324436471551E-11</v>
      </c>
      <c r="P81" s="79">
        <f t="shared" si="47"/>
        <v>0</v>
      </c>
      <c r="R81" s="19" t="s">
        <v>113</v>
      </c>
      <c r="S81" s="78">
        <f t="shared" si="48"/>
        <v>0</v>
      </c>
      <c r="T81" s="78">
        <f t="shared" si="49"/>
        <v>7.8121477380382927E-22</v>
      </c>
      <c r="U81" s="78">
        <f t="shared" si="50"/>
        <v>2.8219357621692092E-11</v>
      </c>
      <c r="V81" s="78">
        <f t="shared" si="51"/>
        <v>6.4927850181336825E-6</v>
      </c>
      <c r="W81" s="78">
        <f t="shared" si="52"/>
        <v>7.3879438879825956E-3</v>
      </c>
      <c r="X81" s="78">
        <f t="shared" si="53"/>
        <v>0.28097518977794611</v>
      </c>
      <c r="Y81" s="78">
        <f t="shared" si="54"/>
        <v>0.63903910933811148</v>
      </c>
      <c r="Z81" s="78">
        <f t="shared" si="55"/>
        <v>7.247290359365692E-2</v>
      </c>
      <c r="AA81" s="78">
        <f t="shared" si="56"/>
        <v>1.1836056455009257E-4</v>
      </c>
      <c r="AB81" s="78">
        <f t="shared" si="57"/>
        <v>2.4515347384169177E-11</v>
      </c>
      <c r="AC81" s="79">
        <f t="shared" si="58"/>
        <v>0</v>
      </c>
    </row>
    <row r="82" spans="1:29" x14ac:dyDescent="0.25">
      <c r="A82">
        <v>70</v>
      </c>
      <c r="B82" s="3">
        <f t="shared" ca="1" si="59"/>
        <v>0.65371770558019204</v>
      </c>
      <c r="C82" s="5">
        <v>0.39178648980950437</v>
      </c>
      <c r="D82" s="6">
        <f t="shared" si="60"/>
        <v>1</v>
      </c>
      <c r="E82" s="19" t="s">
        <v>114</v>
      </c>
      <c r="F82" s="78">
        <f t="shared" si="37"/>
        <v>0</v>
      </c>
      <c r="G82" s="78">
        <f t="shared" si="38"/>
        <v>7.8121477380382934E-23</v>
      </c>
      <c r="H82" s="78">
        <f t="shared" si="39"/>
        <v>5.6438715243384186E-12</v>
      </c>
      <c r="I82" s="78">
        <f t="shared" si="40"/>
        <v>1.9478355054401045E-6</v>
      </c>
      <c r="J82" s="78">
        <f t="shared" si="41"/>
        <v>2.9551775551930385E-3</v>
      </c>
      <c r="K82" s="78">
        <f t="shared" si="42"/>
        <v>0.14048759488897306</v>
      </c>
      <c r="L82" s="78">
        <f t="shared" si="43"/>
        <v>0.38342346560286689</v>
      </c>
      <c r="M82" s="78">
        <f t="shared" si="44"/>
        <v>5.073103251555984E-2</v>
      </c>
      <c r="N82" s="78">
        <f t="shared" si="45"/>
        <v>9.4688451640074066E-5</v>
      </c>
      <c r="O82" s="78">
        <f t="shared" si="46"/>
        <v>2.2063812645752261E-11</v>
      </c>
      <c r="P82" s="79">
        <f t="shared" si="47"/>
        <v>0</v>
      </c>
      <c r="R82" s="19" t="s">
        <v>114</v>
      </c>
      <c r="S82" s="78">
        <f t="shared" si="48"/>
        <v>0</v>
      </c>
      <c r="T82" s="78">
        <f t="shared" si="49"/>
        <v>1.3522987944021347E-22</v>
      </c>
      <c r="U82" s="78">
        <f t="shared" si="50"/>
        <v>9.7696573516669078E-12</v>
      </c>
      <c r="V82" s="78">
        <f t="shared" si="51"/>
        <v>3.3717432056165428E-6</v>
      </c>
      <c r="W82" s="78">
        <f t="shared" si="52"/>
        <v>5.1154729520454505E-3</v>
      </c>
      <c r="X82" s="78">
        <f t="shared" si="53"/>
        <v>0.24318690783556521</v>
      </c>
      <c r="Y82" s="78">
        <f t="shared" si="54"/>
        <v>0.66371388210644167</v>
      </c>
      <c r="Z82" s="78">
        <f t="shared" si="55"/>
        <v>8.7816457663144595E-2</v>
      </c>
      <c r="AA82" s="78">
        <f t="shared" si="56"/>
        <v>1.6390765163490221E-4</v>
      </c>
      <c r="AB82" s="78">
        <f t="shared" si="57"/>
        <v>3.8192912168680622E-11</v>
      </c>
      <c r="AC82" s="79">
        <f t="shared" si="58"/>
        <v>0</v>
      </c>
    </row>
    <row r="83" spans="1:29" x14ac:dyDescent="0.25">
      <c r="A83">
        <v>71</v>
      </c>
      <c r="B83" s="3">
        <f t="shared" ca="1" si="59"/>
        <v>0.96944420180260016</v>
      </c>
      <c r="C83" s="5">
        <v>0.76688697851477128</v>
      </c>
      <c r="D83" s="6">
        <f t="shared" si="60"/>
        <v>1</v>
      </c>
      <c r="E83" s="19" t="s">
        <v>115</v>
      </c>
      <c r="F83" s="78">
        <f t="shared" si="37"/>
        <v>0</v>
      </c>
      <c r="G83" s="78">
        <f t="shared" si="38"/>
        <v>1.3522987944021346E-23</v>
      </c>
      <c r="H83" s="78">
        <f t="shared" si="39"/>
        <v>1.9539314703333818E-12</v>
      </c>
      <c r="I83" s="78">
        <f t="shared" si="40"/>
        <v>1.0115229616849629E-6</v>
      </c>
      <c r="J83" s="78">
        <f t="shared" si="41"/>
        <v>2.0461891808181802E-3</v>
      </c>
      <c r="K83" s="78">
        <f t="shared" si="42"/>
        <v>0.1215934539177826</v>
      </c>
      <c r="L83" s="78">
        <f t="shared" si="43"/>
        <v>0.39822832926386498</v>
      </c>
      <c r="M83" s="78">
        <f t="shared" si="44"/>
        <v>6.1471520364201213E-2</v>
      </c>
      <c r="N83" s="78">
        <f t="shared" si="45"/>
        <v>1.3112612130792176E-4</v>
      </c>
      <c r="O83" s="78">
        <f t="shared" si="46"/>
        <v>3.4373620951812564E-11</v>
      </c>
      <c r="P83" s="79">
        <f t="shared" si="47"/>
        <v>0</v>
      </c>
      <c r="R83" s="19" t="s">
        <v>115</v>
      </c>
      <c r="S83" s="78">
        <f t="shared" si="48"/>
        <v>0</v>
      </c>
      <c r="T83" s="78">
        <f t="shared" si="49"/>
        <v>2.3176770282014019E-23</v>
      </c>
      <c r="U83" s="78">
        <f t="shared" si="50"/>
        <v>3.34880286976341E-12</v>
      </c>
      <c r="V83" s="78">
        <f t="shared" si="51"/>
        <v>1.7336283530682002E-6</v>
      </c>
      <c r="W83" s="78">
        <f t="shared" si="52"/>
        <v>3.5069214580149112E-3</v>
      </c>
      <c r="X83" s="78">
        <f t="shared" si="53"/>
        <v>0.20839651421082836</v>
      </c>
      <c r="Y83" s="78">
        <f t="shared" si="54"/>
        <v>0.68251532467122855</v>
      </c>
      <c r="Z83" s="78">
        <f t="shared" si="55"/>
        <v>0.10535477161296428</v>
      </c>
      <c r="AA83" s="78">
        <f t="shared" si="56"/>
        <v>2.2473435634976033E-4</v>
      </c>
      <c r="AB83" s="78">
        <f t="shared" si="57"/>
        <v>5.8912240390881944E-11</v>
      </c>
      <c r="AC83" s="79">
        <f t="shared" si="58"/>
        <v>0</v>
      </c>
    </row>
    <row r="84" spans="1:29" x14ac:dyDescent="0.25">
      <c r="A84">
        <v>72</v>
      </c>
      <c r="B84" s="3">
        <f t="shared" ca="1" si="59"/>
        <v>0.73532709567826138</v>
      </c>
      <c r="C84" s="5">
        <v>0.70355796616669997</v>
      </c>
      <c r="D84" s="6">
        <f t="shared" si="60"/>
        <v>1</v>
      </c>
      <c r="E84" s="19" t="s">
        <v>116</v>
      </c>
      <c r="F84" s="78">
        <f t="shared" si="37"/>
        <v>0</v>
      </c>
      <c r="G84" s="78">
        <f t="shared" si="38"/>
        <v>2.3176770282014021E-24</v>
      </c>
      <c r="H84" s="78">
        <f t="shared" si="39"/>
        <v>6.69760573952682E-13</v>
      </c>
      <c r="I84" s="78">
        <f t="shared" si="40"/>
        <v>5.2008850592046003E-7</v>
      </c>
      <c r="J84" s="78">
        <f t="shared" si="41"/>
        <v>1.4027685832059646E-3</v>
      </c>
      <c r="K84" s="78">
        <f t="shared" si="42"/>
        <v>0.10419825710541418</v>
      </c>
      <c r="L84" s="78">
        <f t="shared" si="43"/>
        <v>0.40950919480273712</v>
      </c>
      <c r="M84" s="78">
        <f t="shared" si="44"/>
        <v>7.3748340129074982E-2</v>
      </c>
      <c r="N84" s="78">
        <f t="shared" si="45"/>
        <v>1.7978748507980829E-4</v>
      </c>
      <c r="O84" s="78">
        <f t="shared" si="46"/>
        <v>5.3021016351793749E-11</v>
      </c>
      <c r="P84" s="79">
        <f t="shared" si="47"/>
        <v>0</v>
      </c>
      <c r="R84" s="19" t="s">
        <v>116</v>
      </c>
      <c r="S84" s="78">
        <f t="shared" si="48"/>
        <v>0</v>
      </c>
      <c r="T84" s="78">
        <f t="shared" si="49"/>
        <v>3.9346758815697509E-24</v>
      </c>
      <c r="U84" s="78">
        <f t="shared" si="50"/>
        <v>1.1370396930598258E-12</v>
      </c>
      <c r="V84" s="78">
        <f t="shared" si="51"/>
        <v>8.8294429104081967E-7</v>
      </c>
      <c r="W84" s="78">
        <f t="shared" si="52"/>
        <v>2.3814533451399639E-3</v>
      </c>
      <c r="X84" s="78">
        <f t="shared" si="53"/>
        <v>0.17689538453614514</v>
      </c>
      <c r="Y84" s="78">
        <f t="shared" si="54"/>
        <v>0.69521591337589972</v>
      </c>
      <c r="Z84" s="78">
        <f t="shared" si="55"/>
        <v>0.12520114393887766</v>
      </c>
      <c r="AA84" s="78">
        <f t="shared" si="56"/>
        <v>3.0522176849661161E-4</v>
      </c>
      <c r="AB84" s="78">
        <f t="shared" si="57"/>
        <v>9.0012763520211024E-11</v>
      </c>
      <c r="AC84" s="79">
        <f t="shared" si="58"/>
        <v>0</v>
      </c>
    </row>
    <row r="85" spans="1:29" x14ac:dyDescent="0.25">
      <c r="A85">
        <v>73</v>
      </c>
      <c r="B85" s="3">
        <f t="shared" ca="1" si="59"/>
        <v>0.60579992919900483</v>
      </c>
      <c r="C85" s="5">
        <v>0.53652862496038412</v>
      </c>
      <c r="D85" s="6">
        <f t="shared" si="60"/>
        <v>1</v>
      </c>
      <c r="E85" s="19" t="s">
        <v>117</v>
      </c>
      <c r="F85" s="78">
        <f t="shared" si="37"/>
        <v>0</v>
      </c>
      <c r="G85" s="78">
        <f t="shared" si="38"/>
        <v>3.9346758815697509E-25</v>
      </c>
      <c r="H85" s="78">
        <f t="shared" si="39"/>
        <v>2.2740793861196516E-13</v>
      </c>
      <c r="I85" s="78">
        <f t="shared" si="40"/>
        <v>2.6488328731224587E-7</v>
      </c>
      <c r="J85" s="78">
        <f t="shared" si="41"/>
        <v>9.5258133805598564E-4</v>
      </c>
      <c r="K85" s="78">
        <f t="shared" si="42"/>
        <v>8.8447692268072572E-2</v>
      </c>
      <c r="L85" s="78">
        <f t="shared" si="43"/>
        <v>0.41712954802553981</v>
      </c>
      <c r="M85" s="78">
        <f t="shared" si="44"/>
        <v>8.7640800757214352E-2</v>
      </c>
      <c r="N85" s="78">
        <f t="shared" si="45"/>
        <v>2.4417741479728928E-4</v>
      </c>
      <c r="O85" s="78">
        <f t="shared" si="46"/>
        <v>8.1011487168189922E-11</v>
      </c>
      <c r="P85" s="79">
        <f t="shared" si="47"/>
        <v>0</v>
      </c>
      <c r="R85" s="19" t="s">
        <v>117</v>
      </c>
      <c r="S85" s="78">
        <f t="shared" si="48"/>
        <v>0</v>
      </c>
      <c r="T85" s="78">
        <f t="shared" si="49"/>
        <v>6.6194080782661327E-25</v>
      </c>
      <c r="U85" s="78">
        <f t="shared" si="50"/>
        <v>3.825743190082901E-13</v>
      </c>
      <c r="V85" s="78">
        <f t="shared" si="51"/>
        <v>4.4562007763975128E-7</v>
      </c>
      <c r="W85" s="78">
        <f t="shared" si="52"/>
        <v>1.6025524831330567E-3</v>
      </c>
      <c r="X85" s="78">
        <f t="shared" si="53"/>
        <v>0.14879786450661875</v>
      </c>
      <c r="Y85" s="78">
        <f t="shared" si="54"/>
        <v>0.70174794137864016</v>
      </c>
      <c r="Z85" s="78">
        <f t="shared" si="55"/>
        <v>0.14744040982775244</v>
      </c>
      <c r="AA85" s="78">
        <f t="shared" si="56"/>
        <v>4.1078604710751554E-4</v>
      </c>
      <c r="AB85" s="78">
        <f t="shared" si="57"/>
        <v>1.3628774230306657E-10</v>
      </c>
      <c r="AC85" s="79">
        <f t="shared" si="58"/>
        <v>0</v>
      </c>
    </row>
    <row r="86" spans="1:29" x14ac:dyDescent="0.25">
      <c r="A86">
        <v>74</v>
      </c>
      <c r="B86" s="3">
        <f t="shared" ca="1" si="59"/>
        <v>0.28629883336358009</v>
      </c>
      <c r="C86" s="5">
        <v>0.22060783123344974</v>
      </c>
      <c r="D86" s="6">
        <f t="shared" si="60"/>
        <v>0</v>
      </c>
      <c r="E86" s="19" t="s">
        <v>118</v>
      </c>
      <c r="F86" s="78">
        <f t="shared" si="37"/>
        <v>0</v>
      </c>
      <c r="G86" s="78">
        <f t="shared" si="38"/>
        <v>5.9574672704395191E-25</v>
      </c>
      <c r="H86" s="78">
        <f t="shared" si="39"/>
        <v>3.0605945520663212E-13</v>
      </c>
      <c r="I86" s="78">
        <f t="shared" si="40"/>
        <v>3.1193405434782588E-7</v>
      </c>
      <c r="J86" s="78">
        <f t="shared" si="41"/>
        <v>9.6153148987983402E-4</v>
      </c>
      <c r="K86" s="78">
        <f t="shared" si="42"/>
        <v>7.4398932253309374E-2</v>
      </c>
      <c r="L86" s="78">
        <f t="shared" si="43"/>
        <v>0.2806991765514561</v>
      </c>
      <c r="M86" s="78">
        <f t="shared" si="44"/>
        <v>4.4232122948325743E-2</v>
      </c>
      <c r="N86" s="78">
        <f t="shared" si="45"/>
        <v>8.2157209421503095E-5</v>
      </c>
      <c r="O86" s="78">
        <f t="shared" si="46"/>
        <v>1.3628774230306654E-11</v>
      </c>
      <c r="P86" s="79">
        <f t="shared" si="47"/>
        <v>0</v>
      </c>
      <c r="R86" s="19" t="s">
        <v>118</v>
      </c>
      <c r="S86" s="78">
        <f t="shared" si="48"/>
        <v>0</v>
      </c>
      <c r="T86" s="78">
        <f t="shared" si="49"/>
        <v>1.4879746967536963E-24</v>
      </c>
      <c r="U86" s="78">
        <f t="shared" si="50"/>
        <v>7.6443344860557097E-13</v>
      </c>
      <c r="V86" s="78">
        <f t="shared" si="51"/>
        <v>7.7910621889344261E-7</v>
      </c>
      <c r="W86" s="78">
        <f t="shared" si="52"/>
        <v>2.4015818503481628E-3</v>
      </c>
      <c r="X86" s="78">
        <f t="shared" si="53"/>
        <v>0.18582347771798924</v>
      </c>
      <c r="Y86" s="78">
        <f t="shared" si="54"/>
        <v>0.70109201301134605</v>
      </c>
      <c r="Z86" s="78">
        <f t="shared" si="55"/>
        <v>0.11047694723793511</v>
      </c>
      <c r="AA86" s="78">
        <f t="shared" si="56"/>
        <v>2.0520104135808708E-4</v>
      </c>
      <c r="AB86" s="78">
        <f t="shared" si="57"/>
        <v>3.4040088315867504E-11</v>
      </c>
      <c r="AC86" s="79">
        <f t="shared" si="58"/>
        <v>0</v>
      </c>
    </row>
    <row r="87" spans="1:29" x14ac:dyDescent="0.25">
      <c r="A87">
        <v>75</v>
      </c>
      <c r="B87" s="3">
        <f t="shared" ca="1" si="59"/>
        <v>0.32891504159993634</v>
      </c>
      <c r="C87" s="5">
        <v>0.85859361924328259</v>
      </c>
      <c r="D87" s="6">
        <f t="shared" si="60"/>
        <v>1</v>
      </c>
      <c r="E87" s="19" t="s">
        <v>119</v>
      </c>
      <c r="F87" s="78">
        <f t="shared" si="37"/>
        <v>0</v>
      </c>
      <c r="G87" s="78">
        <f t="shared" si="38"/>
        <v>1.4879746967536963E-25</v>
      </c>
      <c r="H87" s="78">
        <f t="shared" si="39"/>
        <v>1.5288668972111421E-13</v>
      </c>
      <c r="I87" s="78">
        <f t="shared" si="40"/>
        <v>2.3373186566803276E-7</v>
      </c>
      <c r="J87" s="78">
        <f t="shared" si="41"/>
        <v>9.606327401392652E-4</v>
      </c>
      <c r="K87" s="78">
        <f t="shared" si="42"/>
        <v>9.2911738858994619E-2</v>
      </c>
      <c r="L87" s="78">
        <f t="shared" si="43"/>
        <v>0.4206552078068076</v>
      </c>
      <c r="M87" s="78">
        <f t="shared" si="44"/>
        <v>7.733386306655457E-2</v>
      </c>
      <c r="N87" s="78">
        <f t="shared" si="45"/>
        <v>1.6416083308646968E-4</v>
      </c>
      <c r="O87" s="78">
        <f t="shared" si="46"/>
        <v>3.0636079484280756E-11</v>
      </c>
      <c r="P87" s="79">
        <f t="shared" si="47"/>
        <v>0</v>
      </c>
      <c r="R87" s="19" t="s">
        <v>119</v>
      </c>
      <c r="S87" s="78">
        <f t="shared" si="48"/>
        <v>0</v>
      </c>
      <c r="T87" s="78">
        <f t="shared" si="49"/>
        <v>2.5133610791756577E-25</v>
      </c>
      <c r="U87" s="78">
        <f t="shared" si="50"/>
        <v>2.5824327275684833E-13</v>
      </c>
      <c r="V87" s="78">
        <f t="shared" si="51"/>
        <v>3.9480011011933714E-7</v>
      </c>
      <c r="W87" s="78">
        <f t="shared" si="52"/>
        <v>1.6226196223063528E-3</v>
      </c>
      <c r="X87" s="78">
        <f t="shared" si="53"/>
        <v>0.15693865544635949</v>
      </c>
      <c r="Y87" s="78">
        <f t="shared" si="54"/>
        <v>0.7105352190200489</v>
      </c>
      <c r="Z87" s="78">
        <f t="shared" si="55"/>
        <v>0.13062582445644352</v>
      </c>
      <c r="AA87" s="78">
        <f t="shared" si="56"/>
        <v>2.7728660272566524E-4</v>
      </c>
      <c r="AB87" s="78">
        <f t="shared" si="57"/>
        <v>5.1747875795409979E-11</v>
      </c>
      <c r="AC87" s="79">
        <f t="shared" si="58"/>
        <v>0</v>
      </c>
    </row>
    <row r="88" spans="1:29" x14ac:dyDescent="0.25">
      <c r="A88">
        <v>76</v>
      </c>
      <c r="B88" s="3">
        <f t="shared" ca="1" si="59"/>
        <v>0.48682274368733802</v>
      </c>
      <c r="C88" s="5">
        <v>0.29352521880846405</v>
      </c>
      <c r="D88" s="6">
        <f t="shared" si="60"/>
        <v>0</v>
      </c>
      <c r="E88" s="19" t="s">
        <v>120</v>
      </c>
      <c r="F88" s="78">
        <f t="shared" si="37"/>
        <v>0</v>
      </c>
      <c r="G88" s="78">
        <f t="shared" si="38"/>
        <v>2.2620249712580922E-25</v>
      </c>
      <c r="H88" s="78">
        <f t="shared" si="39"/>
        <v>2.0659461820547867E-13</v>
      </c>
      <c r="I88" s="78">
        <f t="shared" si="40"/>
        <v>2.7636007708353596E-7</v>
      </c>
      <c r="J88" s="78">
        <f t="shared" si="41"/>
        <v>9.7357177338381164E-4</v>
      </c>
      <c r="K88" s="78">
        <f t="shared" si="42"/>
        <v>7.8469327723179744E-2</v>
      </c>
      <c r="L88" s="78">
        <f t="shared" si="43"/>
        <v>0.28421408760801958</v>
      </c>
      <c r="M88" s="78">
        <f t="shared" si="44"/>
        <v>3.918774733693306E-2</v>
      </c>
      <c r="N88" s="78">
        <f t="shared" si="45"/>
        <v>5.5457320545133034E-5</v>
      </c>
      <c r="O88" s="78">
        <f t="shared" si="46"/>
        <v>5.1747875795409964E-12</v>
      </c>
      <c r="P88" s="79">
        <f t="shared" si="47"/>
        <v>0</v>
      </c>
      <c r="R88" s="19" t="s">
        <v>120</v>
      </c>
      <c r="S88" s="78">
        <f t="shared" si="48"/>
        <v>0</v>
      </c>
      <c r="T88" s="78">
        <f t="shared" si="49"/>
        <v>5.6143518069632794E-25</v>
      </c>
      <c r="U88" s="78">
        <f t="shared" si="50"/>
        <v>5.1276837469469141E-13</v>
      </c>
      <c r="V88" s="78">
        <f t="shared" si="51"/>
        <v>6.8592642338669796E-7</v>
      </c>
      <c r="W88" s="78">
        <f t="shared" si="52"/>
        <v>2.4164076500295148E-3</v>
      </c>
      <c r="X88" s="78">
        <f t="shared" si="53"/>
        <v>0.19476107359186251</v>
      </c>
      <c r="Y88" s="78">
        <f t="shared" si="54"/>
        <v>0.7054200977449957</v>
      </c>
      <c r="Z88" s="78">
        <f t="shared" si="55"/>
        <v>9.7264089860848613E-2</v>
      </c>
      <c r="AA88" s="78">
        <f t="shared" si="56"/>
        <v>1.3764521248354702E-4</v>
      </c>
      <c r="AB88" s="78">
        <f t="shared" si="57"/>
        <v>1.2843836105703288E-11</v>
      </c>
      <c r="AC88" s="79">
        <f t="shared" si="58"/>
        <v>0</v>
      </c>
    </row>
    <row r="89" spans="1:29" x14ac:dyDescent="0.25">
      <c r="A89">
        <v>77</v>
      </c>
      <c r="B89" s="3">
        <f t="shared" ca="1" si="59"/>
        <v>0.43319846225640357</v>
      </c>
      <c r="C89" s="5">
        <v>0.52529451237419433</v>
      </c>
      <c r="D89" s="6">
        <f t="shared" si="60"/>
        <v>1</v>
      </c>
      <c r="E89" s="19" t="s">
        <v>121</v>
      </c>
      <c r="F89" s="78">
        <f t="shared" si="37"/>
        <v>0</v>
      </c>
      <c r="G89" s="78">
        <f t="shared" si="38"/>
        <v>5.6143518069632794E-26</v>
      </c>
      <c r="H89" s="78">
        <f t="shared" si="39"/>
        <v>1.0255367493893828E-13</v>
      </c>
      <c r="I89" s="78">
        <f t="shared" si="40"/>
        <v>2.0577792701600938E-7</v>
      </c>
      <c r="J89" s="78">
        <f t="shared" si="41"/>
        <v>9.66563060011806E-4</v>
      </c>
      <c r="K89" s="78">
        <f t="shared" si="42"/>
        <v>9.7380536795931255E-2</v>
      </c>
      <c r="L89" s="78">
        <f t="shared" si="43"/>
        <v>0.42325205864699739</v>
      </c>
      <c r="M89" s="78">
        <f t="shared" si="44"/>
        <v>6.8084862902594023E-2</v>
      </c>
      <c r="N89" s="78">
        <f t="shared" si="45"/>
        <v>1.1011616998683762E-4</v>
      </c>
      <c r="O89" s="78">
        <f t="shared" si="46"/>
        <v>1.1559452495132959E-11</v>
      </c>
      <c r="P89" s="79">
        <f t="shared" si="47"/>
        <v>0</v>
      </c>
      <c r="R89" s="19" t="s">
        <v>121</v>
      </c>
      <c r="S89" s="78">
        <f t="shared" si="48"/>
        <v>0</v>
      </c>
      <c r="T89" s="78">
        <f t="shared" si="49"/>
        <v>9.5191686222865879E-26</v>
      </c>
      <c r="U89" s="78">
        <f t="shared" si="50"/>
        <v>1.7388039762099374E-13</v>
      </c>
      <c r="V89" s="78">
        <f t="shared" si="51"/>
        <v>3.4889776297603997E-7</v>
      </c>
      <c r="W89" s="78">
        <f t="shared" si="52"/>
        <v>1.6388137168237612E-3</v>
      </c>
      <c r="X89" s="78">
        <f t="shared" si="53"/>
        <v>0.16510930952697889</v>
      </c>
      <c r="Y89" s="78">
        <f t="shared" si="54"/>
        <v>0.71762651406947209</v>
      </c>
      <c r="Z89" s="78">
        <f t="shared" si="55"/>
        <v>0.11543831111388993</v>
      </c>
      <c r="AA89" s="78">
        <f t="shared" si="56"/>
        <v>1.8670265529940929E-4</v>
      </c>
      <c r="AB89" s="78">
        <f t="shared" si="57"/>
        <v>1.9599124042424256E-11</v>
      </c>
      <c r="AC89" s="79">
        <f t="shared" si="58"/>
        <v>0</v>
      </c>
    </row>
    <row r="90" spans="1:29" x14ac:dyDescent="0.25">
      <c r="A90">
        <v>78</v>
      </c>
      <c r="B90" s="3">
        <f t="shared" ca="1" si="59"/>
        <v>0.170494358261982</v>
      </c>
      <c r="C90" s="5">
        <v>0.56899414803871551</v>
      </c>
      <c r="D90" s="6">
        <f t="shared" si="60"/>
        <v>1</v>
      </c>
      <c r="E90" s="19" t="s">
        <v>122</v>
      </c>
      <c r="F90" s="78">
        <f t="shared" si="37"/>
        <v>0</v>
      </c>
      <c r="G90" s="78">
        <f t="shared" si="38"/>
        <v>9.5191686222865879E-27</v>
      </c>
      <c r="H90" s="78">
        <f t="shared" si="39"/>
        <v>3.477607952419875E-14</v>
      </c>
      <c r="I90" s="78">
        <f t="shared" si="40"/>
        <v>1.0466932889281199E-7</v>
      </c>
      <c r="J90" s="78">
        <f t="shared" si="41"/>
        <v>6.5552548672950448E-4</v>
      </c>
      <c r="K90" s="78">
        <f t="shared" si="42"/>
        <v>8.2554654763489443E-2</v>
      </c>
      <c r="L90" s="78">
        <f t="shared" si="43"/>
        <v>0.43057590844168325</v>
      </c>
      <c r="M90" s="78">
        <f t="shared" si="44"/>
        <v>8.0806817779722942E-2</v>
      </c>
      <c r="N90" s="78">
        <f t="shared" si="45"/>
        <v>1.4936212423952744E-4</v>
      </c>
      <c r="O90" s="78">
        <f t="shared" si="46"/>
        <v>1.763921163818183E-11</v>
      </c>
      <c r="P90" s="79">
        <f t="shared" si="47"/>
        <v>0</v>
      </c>
      <c r="R90" s="19" t="s">
        <v>122</v>
      </c>
      <c r="S90" s="78">
        <f t="shared" si="48"/>
        <v>0</v>
      </c>
      <c r="T90" s="78">
        <f t="shared" si="49"/>
        <v>1.6005532899467954E-26</v>
      </c>
      <c r="U90" s="78">
        <f t="shared" si="50"/>
        <v>5.8472510260604509E-14</v>
      </c>
      <c r="V90" s="78">
        <f t="shared" si="51"/>
        <v>1.759910401457638E-7</v>
      </c>
      <c r="W90" s="78">
        <f t="shared" si="52"/>
        <v>1.10220074468736E-3</v>
      </c>
      <c r="X90" s="78">
        <f t="shared" si="53"/>
        <v>0.13880742061105056</v>
      </c>
      <c r="Y90" s="78">
        <f t="shared" si="54"/>
        <v>0.72397045810774185</v>
      </c>
      <c r="Z90" s="78">
        <f t="shared" si="55"/>
        <v>0.13586860699647865</v>
      </c>
      <c r="AA90" s="78">
        <f t="shared" si="56"/>
        <v>2.5113751928431836E-4</v>
      </c>
      <c r="AB90" s="78">
        <f t="shared" si="57"/>
        <v>2.9658575596046157E-11</v>
      </c>
      <c r="AC90" s="79">
        <f t="shared" si="58"/>
        <v>0</v>
      </c>
    </row>
    <row r="91" spans="1:29" x14ac:dyDescent="0.25">
      <c r="A91">
        <v>79</v>
      </c>
      <c r="B91" s="3">
        <f t="shared" ca="1" si="59"/>
        <v>4.5399677788445225E-2</v>
      </c>
      <c r="C91" s="5">
        <v>0.45533542130487525</v>
      </c>
      <c r="D91" s="6">
        <f t="shared" si="60"/>
        <v>1</v>
      </c>
      <c r="E91" s="19" t="s">
        <v>123</v>
      </c>
      <c r="F91" s="78">
        <f t="shared" si="37"/>
        <v>0</v>
      </c>
      <c r="G91" s="78">
        <f t="shared" si="38"/>
        <v>1.6005532899467955E-27</v>
      </c>
      <c r="H91" s="78">
        <f t="shared" si="39"/>
        <v>1.1694502052120902E-14</v>
      </c>
      <c r="I91" s="78">
        <f t="shared" si="40"/>
        <v>5.2797312043729141E-8</v>
      </c>
      <c r="J91" s="78">
        <f t="shared" si="41"/>
        <v>4.40880297874944E-4</v>
      </c>
      <c r="K91" s="78">
        <f t="shared" si="42"/>
        <v>6.9403710305525279E-2</v>
      </c>
      <c r="L91" s="78">
        <f t="shared" si="43"/>
        <v>0.43438227486464509</v>
      </c>
      <c r="M91" s="78">
        <f t="shared" si="44"/>
        <v>9.5108024897535046E-2</v>
      </c>
      <c r="N91" s="78">
        <f t="shared" si="45"/>
        <v>2.009100154274547E-4</v>
      </c>
      <c r="O91" s="78">
        <f t="shared" si="46"/>
        <v>2.6692718036441541E-11</v>
      </c>
      <c r="P91" s="79">
        <f t="shared" si="47"/>
        <v>0</v>
      </c>
      <c r="R91" s="19" t="s">
        <v>123</v>
      </c>
      <c r="S91" s="78">
        <f t="shared" si="48"/>
        <v>0</v>
      </c>
      <c r="T91" s="78">
        <f t="shared" si="49"/>
        <v>2.6696540021593201E-27</v>
      </c>
      <c r="U91" s="78">
        <f t="shared" si="50"/>
        <v>1.95059261086788E-14</v>
      </c>
      <c r="V91" s="78">
        <f t="shared" si="51"/>
        <v>8.8063644169874131E-8</v>
      </c>
      <c r="W91" s="78">
        <f t="shared" si="52"/>
        <v>7.3536936201240902E-4</v>
      </c>
      <c r="X91" s="78">
        <f t="shared" si="53"/>
        <v>0.11576240175546462</v>
      </c>
      <c r="Y91" s="78">
        <f t="shared" si="54"/>
        <v>0.72453093929663404</v>
      </c>
      <c r="Z91" s="78">
        <f t="shared" si="55"/>
        <v>0.15863609221884317</v>
      </c>
      <c r="AA91" s="78">
        <f t="shared" si="56"/>
        <v>3.351092588598687E-4</v>
      </c>
      <c r="AB91" s="78">
        <f t="shared" si="57"/>
        <v>4.4522304869252567E-11</v>
      </c>
      <c r="AC91" s="79">
        <f t="shared" si="58"/>
        <v>0</v>
      </c>
    </row>
    <row r="92" spans="1:29" x14ac:dyDescent="0.25">
      <c r="A92">
        <v>80</v>
      </c>
      <c r="B92" s="3">
        <f t="shared" ca="1" si="59"/>
        <v>0.41723249409666219</v>
      </c>
      <c r="C92" s="5">
        <v>0.98867585252701295</v>
      </c>
      <c r="D92" s="6">
        <f t="shared" si="60"/>
        <v>1</v>
      </c>
      <c r="E92" s="19" t="s">
        <v>124</v>
      </c>
      <c r="F92" s="78">
        <f t="shared" si="37"/>
        <v>0</v>
      </c>
      <c r="G92" s="78">
        <f t="shared" si="38"/>
        <v>2.6696540021593201E-28</v>
      </c>
      <c r="H92" s="78">
        <f t="shared" si="39"/>
        <v>3.9011852217357605E-15</v>
      </c>
      <c r="I92" s="78">
        <f t="shared" si="40"/>
        <v>2.641909325096224E-8</v>
      </c>
      <c r="J92" s="78">
        <f t="shared" si="41"/>
        <v>2.9414774480496361E-4</v>
      </c>
      <c r="K92" s="78">
        <f t="shared" si="42"/>
        <v>5.7881200877732311E-2</v>
      </c>
      <c r="L92" s="78">
        <f t="shared" si="43"/>
        <v>0.43471856357798039</v>
      </c>
      <c r="M92" s="78">
        <f t="shared" si="44"/>
        <v>0.11104526455319021</v>
      </c>
      <c r="N92" s="78">
        <f t="shared" si="45"/>
        <v>2.6808740708789499E-4</v>
      </c>
      <c r="O92" s="78">
        <f t="shared" si="46"/>
        <v>4.0070074382327313E-11</v>
      </c>
      <c r="P92" s="79">
        <f t="shared" si="47"/>
        <v>0</v>
      </c>
      <c r="R92" s="19" t="s">
        <v>124</v>
      </c>
      <c r="S92" s="78">
        <f t="shared" si="48"/>
        <v>0</v>
      </c>
      <c r="T92" s="78">
        <f t="shared" si="49"/>
        <v>4.4184405643633503E-28</v>
      </c>
      <c r="U92" s="78">
        <f t="shared" si="50"/>
        <v>6.4567000138857065E-15</v>
      </c>
      <c r="V92" s="78">
        <f t="shared" si="51"/>
        <v>4.3725214278454377E-8</v>
      </c>
      <c r="W92" s="78">
        <f t="shared" si="52"/>
        <v>4.8683249833537338E-4</v>
      </c>
      <c r="X92" s="78">
        <f t="shared" si="53"/>
        <v>9.5796925618593182E-2</v>
      </c>
      <c r="Y92" s="78">
        <f t="shared" si="54"/>
        <v>0.71948579622719511</v>
      </c>
      <c r="Z92" s="78">
        <f t="shared" si="55"/>
        <v>0.18378670081794155</v>
      </c>
      <c r="AA92" s="78">
        <f t="shared" si="56"/>
        <v>4.437010463955454E-4</v>
      </c>
      <c r="AB92" s="78">
        <f t="shared" si="57"/>
        <v>6.631842250895772E-11</v>
      </c>
      <c r="AC92" s="79">
        <f t="shared" si="58"/>
        <v>0</v>
      </c>
    </row>
    <row r="93" spans="1:29" x14ac:dyDescent="0.25">
      <c r="A93">
        <v>81</v>
      </c>
      <c r="B93" s="3">
        <f t="shared" ca="1" si="59"/>
        <v>0.55080257363491014</v>
      </c>
      <c r="C93" s="5">
        <v>0.6051097884554244</v>
      </c>
      <c r="D93" s="6">
        <f t="shared" si="60"/>
        <v>1</v>
      </c>
      <c r="E93" s="19" t="s">
        <v>125</v>
      </c>
      <c r="F93" s="78">
        <f t="shared" si="37"/>
        <v>0</v>
      </c>
      <c r="G93" s="78">
        <f t="shared" si="38"/>
        <v>4.4184405643633505E-29</v>
      </c>
      <c r="H93" s="78">
        <f t="shared" si="39"/>
        <v>1.2913400027771414E-15</v>
      </c>
      <c r="I93" s="78">
        <f t="shared" si="40"/>
        <v>1.3117564283536312E-8</v>
      </c>
      <c r="J93" s="78">
        <f t="shared" si="41"/>
        <v>1.9473299933414937E-4</v>
      </c>
      <c r="K93" s="78">
        <f t="shared" si="42"/>
        <v>4.7898462809296591E-2</v>
      </c>
      <c r="L93" s="78">
        <f t="shared" si="43"/>
        <v>0.43169147773631705</v>
      </c>
      <c r="M93" s="78">
        <f t="shared" si="44"/>
        <v>0.12865069057255907</v>
      </c>
      <c r="N93" s="78">
        <f t="shared" si="45"/>
        <v>3.5496083711643637E-4</v>
      </c>
      <c r="O93" s="78">
        <f t="shared" si="46"/>
        <v>5.9686580258061952E-11</v>
      </c>
      <c r="P93" s="79">
        <f t="shared" si="47"/>
        <v>0</v>
      </c>
      <c r="R93" s="19" t="s">
        <v>125</v>
      </c>
      <c r="S93" s="78">
        <f t="shared" si="48"/>
        <v>0</v>
      </c>
      <c r="T93" s="78">
        <f t="shared" si="49"/>
        <v>7.2577376604262613E-29</v>
      </c>
      <c r="U93" s="78">
        <f t="shared" si="50"/>
        <v>2.1211571897473393E-15</v>
      </c>
      <c r="V93" s="78">
        <f t="shared" si="51"/>
        <v>2.1546932436195795E-8</v>
      </c>
      <c r="W93" s="78">
        <f t="shared" si="52"/>
        <v>3.1986874156331722E-4</v>
      </c>
      <c r="X93" s="78">
        <f t="shared" si="53"/>
        <v>7.8678092947856354E-2</v>
      </c>
      <c r="Y93" s="78">
        <f t="shared" si="54"/>
        <v>0.70909712375035194</v>
      </c>
      <c r="Z93" s="78">
        <f t="shared" si="55"/>
        <v>0.21132183366663568</v>
      </c>
      <c r="AA93" s="78">
        <f t="shared" si="56"/>
        <v>5.8305924861696006E-4</v>
      </c>
      <c r="AB93" s="78">
        <f t="shared" si="57"/>
        <v>9.8041273850066784E-11</v>
      </c>
      <c r="AC93" s="79">
        <f t="shared" si="58"/>
        <v>0</v>
      </c>
    </row>
    <row r="94" spans="1:29" x14ac:dyDescent="0.25">
      <c r="A94">
        <v>82</v>
      </c>
      <c r="B94" s="3">
        <f t="shared" ca="1" si="59"/>
        <v>0.66740766048932154</v>
      </c>
      <c r="C94" s="5">
        <v>0.69675596168857257</v>
      </c>
      <c r="D94" s="6">
        <f t="shared" si="60"/>
        <v>1</v>
      </c>
      <c r="E94" s="19" t="s">
        <v>126</v>
      </c>
      <c r="F94" s="78">
        <f t="shared" si="37"/>
        <v>0</v>
      </c>
      <c r="G94" s="78">
        <f t="shared" si="38"/>
        <v>7.2577376604262621E-30</v>
      </c>
      <c r="H94" s="78">
        <f t="shared" si="39"/>
        <v>4.2423143794946788E-16</v>
      </c>
      <c r="I94" s="78">
        <f t="shared" si="40"/>
        <v>6.4640797308587385E-9</v>
      </c>
      <c r="J94" s="78">
        <f t="shared" si="41"/>
        <v>1.2794749662532688E-4</v>
      </c>
      <c r="K94" s="78">
        <f t="shared" si="42"/>
        <v>3.9339046473928177E-2</v>
      </c>
      <c r="L94" s="78">
        <f t="shared" si="43"/>
        <v>0.42545827425021115</v>
      </c>
      <c r="M94" s="78">
        <f t="shared" si="44"/>
        <v>0.14792528356664497</v>
      </c>
      <c r="N94" s="78">
        <f t="shared" si="45"/>
        <v>4.6644739889356807E-4</v>
      </c>
      <c r="O94" s="78">
        <f t="shared" si="46"/>
        <v>8.8237146465060112E-11</v>
      </c>
      <c r="P94" s="79">
        <f t="shared" si="47"/>
        <v>0</v>
      </c>
      <c r="R94" s="19" t="s">
        <v>126</v>
      </c>
      <c r="S94" s="78">
        <f t="shared" si="48"/>
        <v>0</v>
      </c>
      <c r="T94" s="78">
        <f t="shared" si="49"/>
        <v>1.1833582947346673E-29</v>
      </c>
      <c r="U94" s="78">
        <f t="shared" si="50"/>
        <v>6.9170010611162488E-16</v>
      </c>
      <c r="V94" s="78">
        <f t="shared" si="51"/>
        <v>1.0539541004694655E-8</v>
      </c>
      <c r="W94" s="78">
        <f t="shared" si="52"/>
        <v>2.0861560241793573E-4</v>
      </c>
      <c r="X94" s="78">
        <f t="shared" si="53"/>
        <v>6.4141457200509178E-2</v>
      </c>
      <c r="Y94" s="78">
        <f t="shared" si="54"/>
        <v>0.69370043593986075</v>
      </c>
      <c r="Z94" s="78">
        <f t="shared" si="55"/>
        <v>0.24118894826419798</v>
      </c>
      <c r="AA94" s="78">
        <f t="shared" si="56"/>
        <v>7.6053230960361723E-4</v>
      </c>
      <c r="AB94" s="78">
        <f t="shared" si="57"/>
        <v>1.4386874265584026E-10</v>
      </c>
      <c r="AC94" s="79">
        <f t="shared" si="58"/>
        <v>0</v>
      </c>
    </row>
    <row r="95" spans="1:29" x14ac:dyDescent="0.25">
      <c r="A95">
        <v>83</v>
      </c>
      <c r="B95" s="3">
        <f t="shared" ca="1" si="59"/>
        <v>0.39946078228798343</v>
      </c>
      <c r="C95" s="5">
        <v>7.8964992378990462E-2</v>
      </c>
      <c r="D95" s="6">
        <f t="shared" si="60"/>
        <v>0</v>
      </c>
      <c r="E95" s="19" t="s">
        <v>127</v>
      </c>
      <c r="F95" s="78">
        <f t="shared" si="37"/>
        <v>0</v>
      </c>
      <c r="G95" s="78">
        <f t="shared" si="38"/>
        <v>1.0650224652612007E-29</v>
      </c>
      <c r="H95" s="78">
        <f t="shared" si="39"/>
        <v>5.5336008488929991E-16</v>
      </c>
      <c r="I95" s="78">
        <f t="shared" si="40"/>
        <v>7.377678703286258E-9</v>
      </c>
      <c r="J95" s="78">
        <f t="shared" si="41"/>
        <v>1.2516936145076145E-4</v>
      </c>
      <c r="K95" s="78">
        <f t="shared" si="42"/>
        <v>3.2070728600254589E-2</v>
      </c>
      <c r="L95" s="78">
        <f t="shared" si="43"/>
        <v>0.2774801743759443</v>
      </c>
      <c r="M95" s="78">
        <f t="shared" si="44"/>
        <v>7.23566844792594E-2</v>
      </c>
      <c r="N95" s="78">
        <f t="shared" si="45"/>
        <v>1.521064619207234E-4</v>
      </c>
      <c r="O95" s="78">
        <f t="shared" si="46"/>
        <v>1.4386874265584023E-11</v>
      </c>
      <c r="P95" s="79">
        <f t="shared" si="47"/>
        <v>0</v>
      </c>
      <c r="R95" s="19" t="s">
        <v>127</v>
      </c>
      <c r="S95" s="78">
        <f t="shared" si="48"/>
        <v>0</v>
      </c>
      <c r="T95" s="78">
        <f t="shared" si="49"/>
        <v>2.7866683037233691E-29</v>
      </c>
      <c r="U95" s="78">
        <f t="shared" si="50"/>
        <v>1.4478858985650562E-15</v>
      </c>
      <c r="V95" s="78">
        <f t="shared" si="51"/>
        <v>1.9303952797334219E-8</v>
      </c>
      <c r="W95" s="78">
        <f t="shared" si="52"/>
        <v>3.2750998549742783E-4</v>
      </c>
      <c r="X95" s="78">
        <f t="shared" si="53"/>
        <v>8.3914176257047834E-2</v>
      </c>
      <c r="Y95" s="78">
        <f t="shared" si="54"/>
        <v>0.72603652229573967</v>
      </c>
      <c r="Z95" s="78">
        <f t="shared" si="55"/>
        <v>0.18932378027482577</v>
      </c>
      <c r="AA95" s="78">
        <f t="shared" si="56"/>
        <v>3.9799184529129138E-4</v>
      </c>
      <c r="AB95" s="78">
        <f t="shared" si="57"/>
        <v>3.7643756646695569E-11</v>
      </c>
      <c r="AC95" s="79">
        <f t="shared" si="58"/>
        <v>0</v>
      </c>
    </row>
    <row r="96" spans="1:29" x14ac:dyDescent="0.25">
      <c r="A96">
        <v>84</v>
      </c>
      <c r="B96" s="3">
        <f t="shared" ca="1" si="59"/>
        <v>0.31065733710434595</v>
      </c>
      <c r="C96" s="5">
        <v>0.8862000592504865</v>
      </c>
      <c r="D96" s="6">
        <f t="shared" si="60"/>
        <v>1</v>
      </c>
      <c r="E96" s="19" t="s">
        <v>128</v>
      </c>
      <c r="F96" s="78">
        <f t="shared" si="37"/>
        <v>0</v>
      </c>
      <c r="G96" s="78">
        <f t="shared" si="38"/>
        <v>2.7866683037233694E-30</v>
      </c>
      <c r="H96" s="78">
        <f t="shared" si="39"/>
        <v>2.8957717971301125E-16</v>
      </c>
      <c r="I96" s="78">
        <f t="shared" si="40"/>
        <v>5.7911858392002655E-9</v>
      </c>
      <c r="J96" s="78">
        <f t="shared" si="41"/>
        <v>1.3100399419897115E-4</v>
      </c>
      <c r="K96" s="78">
        <f t="shared" si="42"/>
        <v>4.1957088128523917E-2</v>
      </c>
      <c r="L96" s="78">
        <f t="shared" si="43"/>
        <v>0.43562191337744377</v>
      </c>
      <c r="M96" s="78">
        <f t="shared" si="44"/>
        <v>0.13252664619237803</v>
      </c>
      <c r="N96" s="78">
        <f t="shared" si="45"/>
        <v>3.1839347623303314E-4</v>
      </c>
      <c r="O96" s="78">
        <f t="shared" si="46"/>
        <v>3.3879380982026013E-11</v>
      </c>
      <c r="P96" s="79">
        <f t="shared" si="47"/>
        <v>0</v>
      </c>
      <c r="R96" s="19" t="s">
        <v>128</v>
      </c>
      <c r="S96" s="78">
        <f t="shared" si="48"/>
        <v>0</v>
      </c>
      <c r="T96" s="78">
        <f t="shared" si="49"/>
        <v>4.564155679634972E-30</v>
      </c>
      <c r="U96" s="78">
        <f t="shared" si="50"/>
        <v>4.7428512669192762E-16</v>
      </c>
      <c r="V96" s="78">
        <f t="shared" si="51"/>
        <v>9.485116583301615E-9</v>
      </c>
      <c r="W96" s="78">
        <f t="shared" si="52"/>
        <v>2.1456540894343069E-4</v>
      </c>
      <c r="X96" s="78">
        <f t="shared" si="53"/>
        <v>6.8719582386923869E-2</v>
      </c>
      <c r="Y96" s="78">
        <f t="shared" si="54"/>
        <v>0.71348507013143447</v>
      </c>
      <c r="Z96" s="78">
        <f t="shared" si="55"/>
        <v>0.21705929052041273</v>
      </c>
      <c r="AA96" s="78">
        <f t="shared" si="56"/>
        <v>5.2148201167898252E-4</v>
      </c>
      <c r="AB96" s="78">
        <f t="shared" si="57"/>
        <v>5.548947785605601E-11</v>
      </c>
      <c r="AC96" s="79">
        <f t="shared" si="58"/>
        <v>0</v>
      </c>
    </row>
    <row r="97" spans="1:29" x14ac:dyDescent="0.25">
      <c r="A97">
        <v>85</v>
      </c>
      <c r="B97" s="3">
        <f t="shared" ca="1" si="59"/>
        <v>0.23450436070746605</v>
      </c>
      <c r="C97" s="5">
        <v>0.37586164407340794</v>
      </c>
      <c r="D97" s="6">
        <f t="shared" si="60"/>
        <v>1</v>
      </c>
      <c r="E97" s="19" t="s">
        <v>129</v>
      </c>
      <c r="F97" s="78">
        <f t="shared" si="37"/>
        <v>0</v>
      </c>
      <c r="G97" s="78">
        <f t="shared" si="38"/>
        <v>4.5641556796349722E-31</v>
      </c>
      <c r="H97" s="78">
        <f t="shared" si="39"/>
        <v>9.4857025338385529E-17</v>
      </c>
      <c r="I97" s="78">
        <f t="shared" si="40"/>
        <v>2.8455349749904842E-9</v>
      </c>
      <c r="J97" s="78">
        <f t="shared" si="41"/>
        <v>8.5826163577372284E-5</v>
      </c>
      <c r="K97" s="78">
        <f t="shared" si="42"/>
        <v>3.4359791193461935E-2</v>
      </c>
      <c r="L97" s="78">
        <f t="shared" si="43"/>
        <v>0.42809104207886067</v>
      </c>
      <c r="M97" s="78">
        <f t="shared" si="44"/>
        <v>0.15194150336428891</v>
      </c>
      <c r="N97" s="78">
        <f t="shared" si="45"/>
        <v>4.1718560934318603E-4</v>
      </c>
      <c r="O97" s="78">
        <f t="shared" si="46"/>
        <v>4.994053007045041E-11</v>
      </c>
      <c r="P97" s="79">
        <f t="shared" si="47"/>
        <v>0</v>
      </c>
      <c r="R97" s="19" t="s">
        <v>129</v>
      </c>
      <c r="S97" s="78">
        <f t="shared" si="48"/>
        <v>0</v>
      </c>
      <c r="T97" s="78">
        <f t="shared" si="49"/>
        <v>7.4226543914315689E-31</v>
      </c>
      <c r="U97" s="78">
        <f t="shared" si="50"/>
        <v>1.5426531545094319E-16</v>
      </c>
      <c r="V97" s="78">
        <f t="shared" si="51"/>
        <v>4.6276735853529139E-9</v>
      </c>
      <c r="W97" s="78">
        <f t="shared" si="52"/>
        <v>1.3957848826669659E-4</v>
      </c>
      <c r="X97" s="78">
        <f t="shared" si="53"/>
        <v>5.5879087588708062E-2</v>
      </c>
      <c r="Y97" s="78">
        <f t="shared" si="54"/>
        <v>0.69620146122476367</v>
      </c>
      <c r="Z97" s="78">
        <f t="shared" si="55"/>
        <v>0.24710140195696667</v>
      </c>
      <c r="AA97" s="78">
        <f t="shared" si="56"/>
        <v>6.7846603240337183E-4</v>
      </c>
      <c r="AB97" s="78">
        <f t="shared" si="57"/>
        <v>8.1217934018301476E-11</v>
      </c>
      <c r="AC97" s="79">
        <f t="shared" si="58"/>
        <v>0</v>
      </c>
    </row>
    <row r="98" spans="1:29" x14ac:dyDescent="0.25">
      <c r="A98">
        <v>86</v>
      </c>
      <c r="B98" s="3">
        <f t="shared" ca="1" si="59"/>
        <v>0.93677314372451581</v>
      </c>
      <c r="C98" s="5">
        <v>0.16326511285510237</v>
      </c>
      <c r="D98" s="6">
        <f t="shared" si="60"/>
        <v>0</v>
      </c>
      <c r="E98" s="19" t="s">
        <v>130</v>
      </c>
      <c r="F98" s="78">
        <f t="shared" si="37"/>
        <v>0</v>
      </c>
      <c r="G98" s="78">
        <f t="shared" si="38"/>
        <v>6.6803889522884124E-31</v>
      </c>
      <c r="H98" s="78">
        <f t="shared" si="39"/>
        <v>1.2341225236075454E-16</v>
      </c>
      <c r="I98" s="78">
        <f t="shared" si="40"/>
        <v>3.2393715097470395E-9</v>
      </c>
      <c r="J98" s="78">
        <f t="shared" si="41"/>
        <v>8.3747092960017948E-5</v>
      </c>
      <c r="K98" s="78">
        <f t="shared" si="42"/>
        <v>2.7939543794354031E-2</v>
      </c>
      <c r="L98" s="78">
        <f t="shared" si="43"/>
        <v>0.27848058448990548</v>
      </c>
      <c r="M98" s="78">
        <f t="shared" si="44"/>
        <v>7.4130420587090018E-2</v>
      </c>
      <c r="N98" s="78">
        <f t="shared" si="45"/>
        <v>1.3569320648067435E-4</v>
      </c>
      <c r="O98" s="78">
        <f t="shared" si="46"/>
        <v>8.121793401830145E-12</v>
      </c>
      <c r="P98" s="79">
        <f t="shared" si="47"/>
        <v>0</v>
      </c>
      <c r="R98" s="19" t="s">
        <v>130</v>
      </c>
      <c r="S98" s="78">
        <f t="shared" si="48"/>
        <v>0</v>
      </c>
      <c r="T98" s="78">
        <f t="shared" si="49"/>
        <v>1.7544420740355685E-30</v>
      </c>
      <c r="U98" s="78">
        <f t="shared" si="50"/>
        <v>3.2411233767913008E-16</v>
      </c>
      <c r="V98" s="78">
        <f t="shared" si="51"/>
        <v>8.5074233113110536E-9</v>
      </c>
      <c r="W98" s="78">
        <f t="shared" si="52"/>
        <v>2.1994142035231613E-4</v>
      </c>
      <c r="X98" s="78">
        <f t="shared" si="53"/>
        <v>7.3376432887762522E-2</v>
      </c>
      <c r="Y98" s="78">
        <f t="shared" si="54"/>
        <v>0.73136168824981584</v>
      </c>
      <c r="Z98" s="78">
        <f t="shared" si="55"/>
        <v>0.19468556362933198</v>
      </c>
      <c r="AA98" s="78">
        <f t="shared" si="56"/>
        <v>3.5636528398386126E-4</v>
      </c>
      <c r="AB98" s="78">
        <f t="shared" si="57"/>
        <v>2.1329919803418199E-11</v>
      </c>
      <c r="AC98" s="79">
        <f t="shared" si="58"/>
        <v>0</v>
      </c>
    </row>
    <row r="99" spans="1:29" x14ac:dyDescent="0.25">
      <c r="A99">
        <v>87</v>
      </c>
      <c r="B99" s="3">
        <f t="shared" ca="1" si="59"/>
        <v>0.8494572170696808</v>
      </c>
      <c r="C99" s="5">
        <v>0.69525517437651407</v>
      </c>
      <c r="D99" s="6">
        <f t="shared" si="60"/>
        <v>1</v>
      </c>
      <c r="E99" s="19" t="s">
        <v>131</v>
      </c>
      <c r="F99" s="78">
        <f t="shared" si="37"/>
        <v>0</v>
      </c>
      <c r="G99" s="78">
        <f t="shared" si="38"/>
        <v>1.7544420740355686E-31</v>
      </c>
      <c r="H99" s="78">
        <f t="shared" si="39"/>
        <v>6.4822467535826018E-17</v>
      </c>
      <c r="I99" s="78">
        <f t="shared" si="40"/>
        <v>2.5522269933933162E-9</v>
      </c>
      <c r="J99" s="78">
        <f t="shared" si="41"/>
        <v>8.7976568140926462E-5</v>
      </c>
      <c r="K99" s="78">
        <f t="shared" si="42"/>
        <v>3.6688216443881261E-2</v>
      </c>
      <c r="L99" s="78">
        <f t="shared" si="43"/>
        <v>0.43881701294988951</v>
      </c>
      <c r="M99" s="78">
        <f t="shared" si="44"/>
        <v>0.13627989454053238</v>
      </c>
      <c r="N99" s="78">
        <f t="shared" si="45"/>
        <v>2.8509222718708899E-4</v>
      </c>
      <c r="O99" s="78">
        <f t="shared" si="46"/>
        <v>1.919692782307638E-11</v>
      </c>
      <c r="P99" s="79">
        <f t="shared" si="47"/>
        <v>0</v>
      </c>
      <c r="R99" s="19" t="s">
        <v>131</v>
      </c>
      <c r="S99" s="78">
        <f t="shared" si="48"/>
        <v>0</v>
      </c>
      <c r="T99" s="78">
        <f t="shared" si="49"/>
        <v>2.8659945868612379E-31</v>
      </c>
      <c r="U99" s="78">
        <f t="shared" si="50"/>
        <v>1.058916927575343E-16</v>
      </c>
      <c r="V99" s="78">
        <f t="shared" si="51"/>
        <v>4.169227844998707E-9</v>
      </c>
      <c r="W99" s="78">
        <f t="shared" si="52"/>
        <v>1.4371541346050294E-4</v>
      </c>
      <c r="X99" s="78">
        <f t="shared" si="53"/>
        <v>5.9932574170371511E-2</v>
      </c>
      <c r="Y99" s="78">
        <f t="shared" si="54"/>
        <v>0.71683596873857469</v>
      </c>
      <c r="Z99" s="78">
        <f t="shared" si="55"/>
        <v>0.22262202088711866</v>
      </c>
      <c r="AA99" s="78">
        <f t="shared" si="56"/>
        <v>4.6571658988716567E-4</v>
      </c>
      <c r="AB99" s="78">
        <f t="shared" si="57"/>
        <v>3.1359423055073962E-11</v>
      </c>
      <c r="AC99" s="79">
        <f t="shared" si="58"/>
        <v>0</v>
      </c>
    </row>
    <row r="100" spans="1:29" x14ac:dyDescent="0.25">
      <c r="A100">
        <v>88</v>
      </c>
      <c r="B100" s="3">
        <f t="shared" ca="1" si="59"/>
        <v>0.75585617022823481</v>
      </c>
      <c r="C100" s="5">
        <v>9.0158230546515283E-2</v>
      </c>
      <c r="D100" s="6">
        <f t="shared" si="60"/>
        <v>0</v>
      </c>
      <c r="E100" s="19" t="s">
        <v>132</v>
      </c>
      <c r="F100" s="78">
        <f t="shared" si="37"/>
        <v>0</v>
      </c>
      <c r="G100" s="78">
        <f t="shared" si="38"/>
        <v>2.5793951281751144E-31</v>
      </c>
      <c r="H100" s="78">
        <f t="shared" si="39"/>
        <v>8.4713354206027449E-17</v>
      </c>
      <c r="I100" s="78">
        <f t="shared" si="40"/>
        <v>2.9184594914990947E-9</v>
      </c>
      <c r="J100" s="78">
        <f t="shared" si="41"/>
        <v>8.622924807630176E-5</v>
      </c>
      <c r="K100" s="78">
        <f t="shared" si="42"/>
        <v>2.9966287085185755E-2</v>
      </c>
      <c r="L100" s="78">
        <f t="shared" si="43"/>
        <v>0.2867343874954299</v>
      </c>
      <c r="M100" s="78">
        <f t="shared" si="44"/>
        <v>6.6786606266135612E-2</v>
      </c>
      <c r="N100" s="78">
        <f t="shared" si="45"/>
        <v>9.3143317977433107E-5</v>
      </c>
      <c r="O100" s="78">
        <f t="shared" si="46"/>
        <v>3.1359423055073954E-12</v>
      </c>
      <c r="P100" s="79">
        <f t="shared" si="47"/>
        <v>0</v>
      </c>
      <c r="R100" s="19" t="s">
        <v>132</v>
      </c>
      <c r="S100" s="78">
        <f t="shared" si="48"/>
        <v>0</v>
      </c>
      <c r="T100" s="78">
        <f t="shared" si="49"/>
        <v>6.7230109408489651E-31</v>
      </c>
      <c r="U100" s="78">
        <f t="shared" si="50"/>
        <v>2.2079936530161231E-16</v>
      </c>
      <c r="V100" s="78">
        <f t="shared" si="51"/>
        <v>7.6067582191854358E-9</v>
      </c>
      <c r="W100" s="78">
        <f t="shared" si="52"/>
        <v>2.2475043544348326E-4</v>
      </c>
      <c r="X100" s="78">
        <f t="shared" si="53"/>
        <v>7.8105007538281881E-2</v>
      </c>
      <c r="Y100" s="78">
        <f t="shared" si="54"/>
        <v>0.74735289804677396</v>
      </c>
      <c r="Z100" s="78">
        <f t="shared" si="55"/>
        <v>0.17407456489501394</v>
      </c>
      <c r="AA100" s="78">
        <f t="shared" si="56"/>
        <v>2.4277146955468083E-4</v>
      </c>
      <c r="AB100" s="78">
        <f t="shared" si="57"/>
        <v>8.1736117896420365E-12</v>
      </c>
      <c r="AC100" s="79">
        <f t="shared" si="58"/>
        <v>0</v>
      </c>
    </row>
    <row r="101" spans="1:29" x14ac:dyDescent="0.25">
      <c r="A101">
        <v>89</v>
      </c>
      <c r="B101" s="3">
        <f t="shared" ref="B101:B112" ca="1" si="61">RAND()</f>
        <v>0.85235579827333496</v>
      </c>
      <c r="C101" s="5">
        <v>0.99669812918424039</v>
      </c>
      <c r="D101" s="6">
        <f t="shared" si="60"/>
        <v>1</v>
      </c>
      <c r="E101" s="19" t="s">
        <v>133</v>
      </c>
      <c r="F101" s="78">
        <f t="shared" si="37"/>
        <v>0</v>
      </c>
      <c r="G101" s="78">
        <f t="shared" si="38"/>
        <v>6.7230109408489658E-32</v>
      </c>
      <c r="H101" s="78">
        <f t="shared" si="39"/>
        <v>4.4159873060322463E-17</v>
      </c>
      <c r="I101" s="78">
        <f t="shared" si="40"/>
        <v>2.2820274657556307E-9</v>
      </c>
      <c r="J101" s="78">
        <f t="shared" si="41"/>
        <v>8.990017417739331E-5</v>
      </c>
      <c r="K101" s="78">
        <f t="shared" si="42"/>
        <v>3.9052503769140941E-2</v>
      </c>
      <c r="L101" s="78">
        <f t="shared" si="43"/>
        <v>0.44841173882806434</v>
      </c>
      <c r="M101" s="78">
        <f t="shared" si="44"/>
        <v>0.12185219542650975</v>
      </c>
      <c r="N101" s="78">
        <f t="shared" si="45"/>
        <v>1.9421717564374467E-4</v>
      </c>
      <c r="O101" s="78">
        <f t="shared" si="46"/>
        <v>7.3562506106778336E-12</v>
      </c>
      <c r="P101" s="79">
        <f t="shared" si="47"/>
        <v>0</v>
      </c>
      <c r="R101" s="19" t="s">
        <v>133</v>
      </c>
      <c r="S101" s="78">
        <f t="shared" si="48"/>
        <v>0</v>
      </c>
      <c r="T101" s="78">
        <f t="shared" si="49"/>
        <v>1.1028551165739699E-31</v>
      </c>
      <c r="U101" s="78">
        <f t="shared" si="50"/>
        <v>7.2440670378685531E-17</v>
      </c>
      <c r="V101" s="78">
        <f t="shared" si="51"/>
        <v>3.743479951042767E-9</v>
      </c>
      <c r="W101" s="78">
        <f t="shared" si="52"/>
        <v>1.4747390409557964E-4</v>
      </c>
      <c r="X101" s="78">
        <f t="shared" si="53"/>
        <v>6.4062447578558682E-2</v>
      </c>
      <c r="Y101" s="78">
        <f t="shared" si="54"/>
        <v>0.73558288815741979</v>
      </c>
      <c r="Z101" s="78">
        <f t="shared" si="55"/>
        <v>0.19988858916675767</v>
      </c>
      <c r="AA101" s="78">
        <f t="shared" si="56"/>
        <v>3.1859743762100942E-4</v>
      </c>
      <c r="AB101" s="78">
        <f t="shared" si="57"/>
        <v>1.2067329201403866E-11</v>
      </c>
      <c r="AC101" s="79">
        <f t="shared" si="58"/>
        <v>0</v>
      </c>
    </row>
    <row r="102" spans="1:29" x14ac:dyDescent="0.25">
      <c r="A102">
        <v>90</v>
      </c>
      <c r="B102" s="3">
        <f t="shared" ca="1" si="61"/>
        <v>0.35498707654892192</v>
      </c>
      <c r="C102" s="5">
        <v>0.45322462699826049</v>
      </c>
      <c r="D102" s="6">
        <f t="shared" si="60"/>
        <v>1</v>
      </c>
      <c r="E102" s="19" t="s">
        <v>134</v>
      </c>
      <c r="F102" s="78">
        <f t="shared" si="37"/>
        <v>0</v>
      </c>
      <c r="G102" s="78">
        <f t="shared" si="38"/>
        <v>1.1028551165739699E-32</v>
      </c>
      <c r="H102" s="78">
        <f t="shared" si="39"/>
        <v>1.4488134075737107E-17</v>
      </c>
      <c r="I102" s="78">
        <f t="shared" si="40"/>
        <v>1.1230439853128301E-9</v>
      </c>
      <c r="J102" s="78">
        <f t="shared" si="41"/>
        <v>5.898956163823186E-5</v>
      </c>
      <c r="K102" s="78">
        <f t="shared" si="42"/>
        <v>3.2031223789279341E-2</v>
      </c>
      <c r="L102" s="78">
        <f t="shared" si="43"/>
        <v>0.44134973289445184</v>
      </c>
      <c r="M102" s="78">
        <f t="shared" si="44"/>
        <v>0.13992201241673036</v>
      </c>
      <c r="N102" s="78">
        <f t="shared" si="45"/>
        <v>2.5487795009680752E-4</v>
      </c>
      <c r="O102" s="78">
        <f t="shared" si="46"/>
        <v>1.0860596281263479E-11</v>
      </c>
      <c r="P102" s="79">
        <f t="shared" si="47"/>
        <v>0</v>
      </c>
      <c r="R102" s="19" t="s">
        <v>134</v>
      </c>
      <c r="S102" s="78">
        <f t="shared" si="48"/>
        <v>0</v>
      </c>
      <c r="T102" s="78">
        <f t="shared" si="49"/>
        <v>1.7973025652700598E-32</v>
      </c>
      <c r="U102" s="78">
        <f t="shared" si="50"/>
        <v>2.3611043870559366E-17</v>
      </c>
      <c r="V102" s="78">
        <f t="shared" si="51"/>
        <v>1.830203990877963E-9</v>
      </c>
      <c r="W102" s="78">
        <f t="shared" si="52"/>
        <v>9.6134196471707974E-5</v>
      </c>
      <c r="X102" s="78">
        <f t="shared" si="53"/>
        <v>5.2200692384737048E-2</v>
      </c>
      <c r="Y102" s="78">
        <f t="shared" si="54"/>
        <v>0.7192594885687783</v>
      </c>
      <c r="Z102" s="78">
        <f t="shared" si="55"/>
        <v>0.22802831312563565</v>
      </c>
      <c r="AA102" s="78">
        <f t="shared" si="56"/>
        <v>4.1536987647374402E-4</v>
      </c>
      <c r="AB102" s="78">
        <f t="shared" si="57"/>
        <v>1.7699312686978957E-11</v>
      </c>
      <c r="AC102" s="79">
        <f t="shared" si="58"/>
        <v>0</v>
      </c>
    </row>
    <row r="103" spans="1:29" x14ac:dyDescent="0.25">
      <c r="A103">
        <v>91</v>
      </c>
      <c r="B103" s="3">
        <f t="shared" ca="1" si="61"/>
        <v>0.54699960362321898</v>
      </c>
      <c r="C103" s="5">
        <v>0.6273630755923626</v>
      </c>
      <c r="D103" s="6">
        <f t="shared" si="60"/>
        <v>1</v>
      </c>
      <c r="E103" s="19" t="s">
        <v>135</v>
      </c>
      <c r="F103" s="78">
        <f t="shared" ref="F103:F112" si="62">IF($D103=1,F$11*S102,(1-F$11)*S102)</f>
        <v>0</v>
      </c>
      <c r="G103" s="78">
        <f t="shared" ref="G103:G112" si="63">IF($D103=1,G$11*T102,(1-G$11)*T102)</f>
        <v>1.7973025652700599E-33</v>
      </c>
      <c r="H103" s="78">
        <f t="shared" ref="H103:H112" si="64">IF($D103=1,H$11*U102,(1-H$11)*U102)</f>
        <v>4.7222087741118735E-18</v>
      </c>
      <c r="I103" s="78">
        <f t="shared" ref="I103:I112" si="65">IF($D103=1,I$11*V102,(1-I$11)*V102)</f>
        <v>5.4906119726338889E-10</v>
      </c>
      <c r="J103" s="78">
        <f t="shared" ref="J103:J112" si="66">IF($D103=1,J$11*W102,(1-J$11)*W102)</f>
        <v>3.8453678588683189E-5</v>
      </c>
      <c r="K103" s="78">
        <f t="shared" ref="K103:K112" si="67">IF($D103=1,K$11*X102,(1-K$11)*X102)</f>
        <v>2.6100346192368524E-2</v>
      </c>
      <c r="L103" s="78">
        <f t="shared" ref="L103:L112" si="68">IF($D103=1,L$11*Y102,(1-L$11)*Y102)</f>
        <v>0.43155569314126696</v>
      </c>
      <c r="M103" s="78">
        <f t="shared" ref="M103:M112" si="69">IF($D103=1,M$11*Z102,(1-M$11)*Z102)</f>
        <v>0.15961981918794493</v>
      </c>
      <c r="N103" s="78">
        <f t="shared" ref="N103:N112" si="70">IF($D103=1,N$11*AA102,(1-N$11)*AA102)</f>
        <v>3.3229590117899523E-4</v>
      </c>
      <c r="O103" s="78">
        <f t="shared" ref="O103:O112" si="71">IF($D103=1,O$11*AB102,(1-O$11)*AB102)</f>
        <v>1.5929381418281062E-11</v>
      </c>
      <c r="P103" s="79">
        <f t="shared" ref="P103:P112" si="72">IF($D103=1,P$11*AC102,(1-P$11)*AC102)</f>
        <v>0</v>
      </c>
      <c r="R103" s="19" t="s">
        <v>135</v>
      </c>
      <c r="S103" s="78">
        <f t="shared" ref="S103:S112" si="73">F103/SUM($F103:$P103)</f>
        <v>0</v>
      </c>
      <c r="T103" s="78">
        <f t="shared" ref="T103:T112" si="74">G103/SUM($F103:$P103)</f>
        <v>2.9099205598342202E-33</v>
      </c>
      <c r="U103" s="78">
        <f t="shared" ref="U103:U112" si="75">H103/SUM($F103:$P103)</f>
        <v>7.6454864446003566E-18</v>
      </c>
      <c r="V103" s="78">
        <f t="shared" ref="V103:V112" si="76">I103/SUM($F103:$P103)</f>
        <v>8.8895687203554189E-10</v>
      </c>
      <c r="W103" s="78">
        <f t="shared" ref="W103:W112" si="77">J103/SUM($F103:$P103)</f>
        <v>6.2258382138153057E-5</v>
      </c>
      <c r="X103" s="78">
        <f t="shared" ref="X103:X112" si="78">K103/SUM($F103:$P103)</f>
        <v>4.2257734157605156E-2</v>
      </c>
      <c r="Y103" s="78">
        <f t="shared" ref="Y103:Y112" si="79">L103/SUM($F103:$P103)</f>
        <v>0.69870972670457798</v>
      </c>
      <c r="Z103" s="78">
        <f t="shared" ref="Z103:Z112" si="80">M103/SUM($F103:$P103)</f>
        <v>0.25843227656119744</v>
      </c>
      <c r="AA103" s="78">
        <f t="shared" ref="AA103:AA112" si="81">N103/SUM($F103:$P103)</f>
        <v>5.3800327973387463E-4</v>
      </c>
      <c r="AB103" s="78">
        <f t="shared" ref="AB103:AB112" si="82">O103/SUM($F103:$P103)</f>
        <v>2.5790445854914968E-11</v>
      </c>
      <c r="AC103" s="79">
        <f t="shared" ref="AC103:AC112" si="83">P103/SUM($F103:$P103)</f>
        <v>0</v>
      </c>
    </row>
    <row r="104" spans="1:29" x14ac:dyDescent="0.25">
      <c r="A104">
        <v>92</v>
      </c>
      <c r="B104" s="3">
        <f t="shared" ca="1" si="61"/>
        <v>0.85180911663396131</v>
      </c>
      <c r="C104" s="5">
        <v>0.49310663398784416</v>
      </c>
      <c r="D104" s="6">
        <f t="shared" si="60"/>
        <v>1</v>
      </c>
      <c r="E104" s="19" t="s">
        <v>136</v>
      </c>
      <c r="F104" s="78">
        <f t="shared" si="62"/>
        <v>0</v>
      </c>
      <c r="G104" s="78">
        <f t="shared" si="63"/>
        <v>2.9099205598342203E-34</v>
      </c>
      <c r="H104" s="78">
        <f t="shared" si="64"/>
        <v>1.5290972889200713E-18</v>
      </c>
      <c r="I104" s="78">
        <f t="shared" si="65"/>
        <v>2.6668706161066253E-10</v>
      </c>
      <c r="J104" s="78">
        <f t="shared" si="66"/>
        <v>2.4903352855261223E-5</v>
      </c>
      <c r="K104" s="78">
        <f t="shared" si="67"/>
        <v>2.1128867078802578E-2</v>
      </c>
      <c r="L104" s="78">
        <f t="shared" si="68"/>
        <v>0.41922583602274677</v>
      </c>
      <c r="M104" s="78">
        <f t="shared" si="69"/>
        <v>0.1809025935928382</v>
      </c>
      <c r="N104" s="78">
        <f t="shared" si="70"/>
        <v>4.3040262378709975E-4</v>
      </c>
      <c r="O104" s="78">
        <f t="shared" si="71"/>
        <v>2.321140126942347E-11</v>
      </c>
      <c r="P104" s="79">
        <f t="shared" si="72"/>
        <v>0</v>
      </c>
      <c r="R104" s="19" t="s">
        <v>136</v>
      </c>
      <c r="S104" s="78">
        <f t="shared" si="73"/>
        <v>0</v>
      </c>
      <c r="T104" s="78">
        <f t="shared" si="74"/>
        <v>4.680491510025082E-34</v>
      </c>
      <c r="U104" s="78">
        <f t="shared" si="75"/>
        <v>2.4594921859999153E-18</v>
      </c>
      <c r="V104" s="78">
        <f t="shared" si="76"/>
        <v>4.289555340209542E-10</v>
      </c>
      <c r="W104" s="78">
        <f t="shared" si="77"/>
        <v>4.0056052807451734E-5</v>
      </c>
      <c r="X104" s="78">
        <f t="shared" si="78"/>
        <v>3.3984942525172555E-2</v>
      </c>
      <c r="Y104" s="78">
        <f t="shared" si="79"/>
        <v>0.67430808709067303</v>
      </c>
      <c r="Z104" s="78">
        <f t="shared" si="80"/>
        <v>0.29097462835928234</v>
      </c>
      <c r="AA104" s="78">
        <f t="shared" si="81"/>
        <v>6.9228550577435919E-4</v>
      </c>
      <c r="AB104" s="78">
        <f t="shared" si="82"/>
        <v>3.7334615960619654E-11</v>
      </c>
      <c r="AC104" s="79">
        <f t="shared" si="83"/>
        <v>0</v>
      </c>
    </row>
    <row r="105" spans="1:29" x14ac:dyDescent="0.25">
      <c r="A105">
        <v>93</v>
      </c>
      <c r="B105" s="3">
        <f t="shared" ca="1" si="61"/>
        <v>0.92332558909086948</v>
      </c>
      <c r="C105" s="5">
        <v>0.71883204432238024</v>
      </c>
      <c r="D105" s="6">
        <f t="shared" si="60"/>
        <v>1</v>
      </c>
      <c r="E105" s="19" t="s">
        <v>137</v>
      </c>
      <c r="F105" s="78">
        <f t="shared" si="62"/>
        <v>0</v>
      </c>
      <c r="G105" s="78">
        <f t="shared" si="63"/>
        <v>4.6804915100250821E-35</v>
      </c>
      <c r="H105" s="78">
        <f t="shared" si="64"/>
        <v>4.9189843719998311E-19</v>
      </c>
      <c r="I105" s="78">
        <f t="shared" si="65"/>
        <v>1.2868666020628626E-10</v>
      </c>
      <c r="J105" s="78">
        <f t="shared" si="66"/>
        <v>1.6022421122980695E-5</v>
      </c>
      <c r="K105" s="78">
        <f t="shared" si="67"/>
        <v>1.6992471262586278E-2</v>
      </c>
      <c r="L105" s="78">
        <f t="shared" si="68"/>
        <v>0.40458485225440383</v>
      </c>
      <c r="M105" s="78">
        <f t="shared" si="69"/>
        <v>0.20368223985149764</v>
      </c>
      <c r="N105" s="78">
        <f t="shared" si="70"/>
        <v>5.5382840461948735E-4</v>
      </c>
      <c r="O105" s="78">
        <f t="shared" si="71"/>
        <v>3.3601154364557689E-11</v>
      </c>
      <c r="P105" s="79">
        <f t="shared" si="72"/>
        <v>0</v>
      </c>
      <c r="R105" s="19" t="s">
        <v>137</v>
      </c>
      <c r="S105" s="78">
        <f t="shared" si="73"/>
        <v>0</v>
      </c>
      <c r="T105" s="78">
        <f t="shared" si="74"/>
        <v>7.4788614958879722E-35</v>
      </c>
      <c r="U105" s="78">
        <f t="shared" si="75"/>
        <v>7.8599443540977746E-19</v>
      </c>
      <c r="V105" s="78">
        <f t="shared" si="76"/>
        <v>2.0562577797434264E-10</v>
      </c>
      <c r="W105" s="78">
        <f t="shared" si="77"/>
        <v>2.5601898465343073E-5</v>
      </c>
      <c r="X105" s="78">
        <f t="shared" si="78"/>
        <v>2.7151921710260374E-2</v>
      </c>
      <c r="Y105" s="78">
        <f t="shared" si="79"/>
        <v>0.64647784679536135</v>
      </c>
      <c r="Z105" s="78">
        <f t="shared" si="80"/>
        <v>0.32545967827498978</v>
      </c>
      <c r="AA105" s="78">
        <f t="shared" si="81"/>
        <v>8.8495106160667975E-4</v>
      </c>
      <c r="AB105" s="78">
        <f t="shared" si="82"/>
        <v>5.3690596181239924E-11</v>
      </c>
      <c r="AC105" s="79">
        <f t="shared" si="83"/>
        <v>0</v>
      </c>
    </row>
    <row r="106" spans="1:29" x14ac:dyDescent="0.25">
      <c r="A106">
        <v>94</v>
      </c>
      <c r="B106" s="3">
        <f t="shared" ca="1" si="61"/>
        <v>0.3850543257504675</v>
      </c>
      <c r="C106" s="5">
        <v>0.44272540606907096</v>
      </c>
      <c r="D106" s="6">
        <f t="shared" si="60"/>
        <v>1</v>
      </c>
      <c r="E106" s="19" t="s">
        <v>138</v>
      </c>
      <c r="F106" s="78">
        <f t="shared" si="62"/>
        <v>0</v>
      </c>
      <c r="G106" s="78">
        <f t="shared" si="63"/>
        <v>7.478861495887973E-36</v>
      </c>
      <c r="H106" s="78">
        <f t="shared" si="64"/>
        <v>1.571988870819555E-19</v>
      </c>
      <c r="I106" s="78">
        <f t="shared" si="65"/>
        <v>6.1687733392302786E-11</v>
      </c>
      <c r="J106" s="78">
        <f t="shared" si="66"/>
        <v>1.024075938613723E-5</v>
      </c>
      <c r="K106" s="78">
        <f t="shared" si="67"/>
        <v>1.3575960855130187E-2</v>
      </c>
      <c r="L106" s="78">
        <f t="shared" si="68"/>
        <v>0.38788670807721681</v>
      </c>
      <c r="M106" s="78">
        <f t="shared" si="69"/>
        <v>0.22782177479249283</v>
      </c>
      <c r="N106" s="78">
        <f t="shared" si="70"/>
        <v>7.0796084928534387E-4</v>
      </c>
      <c r="O106" s="78">
        <f t="shared" si="71"/>
        <v>4.8321536563115935E-11</v>
      </c>
      <c r="P106" s="79">
        <f t="shared" si="72"/>
        <v>0</v>
      </c>
      <c r="R106" s="19" t="s">
        <v>138</v>
      </c>
      <c r="S106" s="78">
        <f t="shared" si="73"/>
        <v>0</v>
      </c>
      <c r="T106" s="78">
        <f t="shared" si="74"/>
        <v>1.1871158875250228E-35</v>
      </c>
      <c r="U106" s="78">
        <f t="shared" si="75"/>
        <v>2.4952099521945304E-19</v>
      </c>
      <c r="V106" s="78">
        <f t="shared" si="76"/>
        <v>9.791662596730009E-11</v>
      </c>
      <c r="W106" s="78">
        <f t="shared" si="77"/>
        <v>1.6255105371704834E-5</v>
      </c>
      <c r="X106" s="78">
        <f t="shared" si="78"/>
        <v>2.1549053727500996E-2</v>
      </c>
      <c r="Y106" s="78">
        <f t="shared" si="79"/>
        <v>0.61569060206746484</v>
      </c>
      <c r="Z106" s="78">
        <f t="shared" si="80"/>
        <v>0.36162034626395373</v>
      </c>
      <c r="AA106" s="78">
        <f t="shared" si="81"/>
        <v>1.1237426610914321E-3</v>
      </c>
      <c r="AB106" s="78">
        <f t="shared" si="82"/>
        <v>7.6700529613010853E-11</v>
      </c>
      <c r="AC106" s="79">
        <f t="shared" si="83"/>
        <v>0</v>
      </c>
    </row>
    <row r="107" spans="1:29" x14ac:dyDescent="0.25">
      <c r="A107">
        <v>95</v>
      </c>
      <c r="B107" s="3">
        <f t="shared" ca="1" si="61"/>
        <v>0.24880969748049941</v>
      </c>
      <c r="C107" s="5">
        <v>0.25301858478204997</v>
      </c>
      <c r="D107" s="6">
        <f t="shared" si="60"/>
        <v>0</v>
      </c>
      <c r="E107" s="19" t="s">
        <v>139</v>
      </c>
      <c r="F107" s="78">
        <f t="shared" si="62"/>
        <v>0</v>
      </c>
      <c r="G107" s="78">
        <f t="shared" si="63"/>
        <v>1.0684042987725206E-35</v>
      </c>
      <c r="H107" s="78">
        <f t="shared" si="64"/>
        <v>1.9961679617556244E-19</v>
      </c>
      <c r="I107" s="78">
        <f t="shared" si="65"/>
        <v>6.8541638177110063E-11</v>
      </c>
      <c r="J107" s="78">
        <f t="shared" si="66"/>
        <v>9.7530632230228995E-6</v>
      </c>
      <c r="K107" s="78">
        <f t="shared" si="67"/>
        <v>1.0774526863750498E-2</v>
      </c>
      <c r="L107" s="78">
        <f t="shared" si="68"/>
        <v>0.24627624082698596</v>
      </c>
      <c r="M107" s="78">
        <f t="shared" si="69"/>
        <v>0.10848610387918614</v>
      </c>
      <c r="N107" s="78">
        <f t="shared" si="70"/>
        <v>2.2474853221828638E-4</v>
      </c>
      <c r="O107" s="78">
        <f t="shared" si="71"/>
        <v>7.670052961301083E-12</v>
      </c>
      <c r="P107" s="79">
        <f t="shared" si="72"/>
        <v>0</v>
      </c>
      <c r="R107" s="19" t="s">
        <v>139</v>
      </c>
      <c r="S107" s="78">
        <f t="shared" si="73"/>
        <v>0</v>
      </c>
      <c r="T107" s="78">
        <f t="shared" si="74"/>
        <v>2.9209620460562601E-35</v>
      </c>
      <c r="U107" s="78">
        <f t="shared" si="75"/>
        <v>5.4574198742372467E-19</v>
      </c>
      <c r="V107" s="78">
        <f t="shared" si="76"/>
        <v>1.8738929066447577E-10</v>
      </c>
      <c r="W107" s="78">
        <f t="shared" si="77"/>
        <v>2.6664369976765344E-5</v>
      </c>
      <c r="X107" s="78">
        <f t="shared" si="78"/>
        <v>2.9456998693646826E-2</v>
      </c>
      <c r="Y107" s="78">
        <f t="shared" si="79"/>
        <v>0.67330649373791085</v>
      </c>
      <c r="Z107" s="78">
        <f t="shared" si="80"/>
        <v>0.29659539213730629</v>
      </c>
      <c r="AA107" s="78">
        <f t="shared" si="81"/>
        <v>6.1445085280047336E-4</v>
      </c>
      <c r="AB107" s="78">
        <f t="shared" si="82"/>
        <v>2.0969527749880405E-11</v>
      </c>
      <c r="AC107" s="79">
        <f t="shared" si="83"/>
        <v>0</v>
      </c>
    </row>
    <row r="108" spans="1:29" x14ac:dyDescent="0.25">
      <c r="A108">
        <v>96</v>
      </c>
      <c r="B108" s="3">
        <f t="shared" ca="1" si="61"/>
        <v>0.65016990308716749</v>
      </c>
      <c r="C108" s="5">
        <v>0.34182909550419582</v>
      </c>
      <c r="D108" s="6">
        <f t="shared" si="60"/>
        <v>0</v>
      </c>
      <c r="E108" s="19" t="s">
        <v>140</v>
      </c>
      <c r="F108" s="78">
        <f t="shared" si="62"/>
        <v>0</v>
      </c>
      <c r="G108" s="78">
        <f t="shared" si="63"/>
        <v>2.6288658414506341E-35</v>
      </c>
      <c r="H108" s="78">
        <f t="shared" si="64"/>
        <v>4.3659358993897979E-19</v>
      </c>
      <c r="I108" s="78">
        <f t="shared" si="65"/>
        <v>1.3117250346513302E-10</v>
      </c>
      <c r="J108" s="78">
        <f t="shared" si="66"/>
        <v>1.5998621986059206E-5</v>
      </c>
      <c r="K108" s="78">
        <f t="shared" si="67"/>
        <v>1.4728499346823413E-2</v>
      </c>
      <c r="L108" s="78">
        <f t="shared" si="68"/>
        <v>0.26932259749516435</v>
      </c>
      <c r="M108" s="78">
        <f t="shared" si="69"/>
        <v>8.8978617641191901E-2</v>
      </c>
      <c r="N108" s="78">
        <f t="shared" si="70"/>
        <v>1.2289017056009465E-4</v>
      </c>
      <c r="O108" s="78">
        <f t="shared" si="71"/>
        <v>2.0969527749880401E-12</v>
      </c>
      <c r="P108" s="79">
        <f t="shared" si="72"/>
        <v>0</v>
      </c>
      <c r="R108" s="19" t="s">
        <v>140</v>
      </c>
      <c r="S108" s="78">
        <f t="shared" si="73"/>
        <v>0</v>
      </c>
      <c r="T108" s="78">
        <f t="shared" si="74"/>
        <v>7.0447133478948643E-35</v>
      </c>
      <c r="U108" s="78">
        <f t="shared" si="75"/>
        <v>1.1699633515536415E-18</v>
      </c>
      <c r="V108" s="78">
        <f t="shared" si="76"/>
        <v>3.5151002058275272E-10</v>
      </c>
      <c r="W108" s="78">
        <f t="shared" si="77"/>
        <v>4.2872368789623519E-5</v>
      </c>
      <c r="X108" s="78">
        <f t="shared" si="78"/>
        <v>3.9468752762892217E-2</v>
      </c>
      <c r="Y108" s="78">
        <f t="shared" si="79"/>
        <v>0.72171826631402047</v>
      </c>
      <c r="Z108" s="78">
        <f t="shared" si="80"/>
        <v>0.23844079279003744</v>
      </c>
      <c r="AA108" s="78">
        <f t="shared" si="81"/>
        <v>3.293154071308786E-4</v>
      </c>
      <c r="AB108" s="78">
        <f t="shared" si="82"/>
        <v>5.6193172625773288E-12</v>
      </c>
      <c r="AC108" s="79">
        <f t="shared" si="83"/>
        <v>0</v>
      </c>
    </row>
    <row r="109" spans="1:29" x14ac:dyDescent="0.25">
      <c r="A109">
        <v>97</v>
      </c>
      <c r="B109" s="3">
        <f t="shared" ca="1" si="61"/>
        <v>0.122570132303924</v>
      </c>
      <c r="C109" s="5">
        <v>0.42375010200185936</v>
      </c>
      <c r="D109" s="6">
        <f t="shared" si="60"/>
        <v>1</v>
      </c>
      <c r="E109" s="19" t="s">
        <v>141</v>
      </c>
      <c r="F109" s="78">
        <f t="shared" si="62"/>
        <v>0</v>
      </c>
      <c r="G109" s="78">
        <f t="shared" si="63"/>
        <v>7.0447133478948643E-36</v>
      </c>
      <c r="H109" s="78">
        <f t="shared" si="64"/>
        <v>2.3399267031072831E-19</v>
      </c>
      <c r="I109" s="78">
        <f t="shared" si="65"/>
        <v>1.0545300617482581E-10</v>
      </c>
      <c r="J109" s="78">
        <f t="shared" si="66"/>
        <v>1.7148947515849407E-5</v>
      </c>
      <c r="K109" s="78">
        <f t="shared" si="67"/>
        <v>1.9734376381446109E-2</v>
      </c>
      <c r="L109" s="78">
        <f t="shared" si="68"/>
        <v>0.43303095978841227</v>
      </c>
      <c r="M109" s="78">
        <f t="shared" si="69"/>
        <v>0.1669085549530262</v>
      </c>
      <c r="N109" s="78">
        <f t="shared" si="70"/>
        <v>2.6345232570470291E-4</v>
      </c>
      <c r="O109" s="78">
        <f t="shared" si="71"/>
        <v>5.0573855363195963E-12</v>
      </c>
      <c r="P109" s="79">
        <f t="shared" si="72"/>
        <v>0</v>
      </c>
      <c r="R109" s="19" t="s">
        <v>141</v>
      </c>
      <c r="S109" s="78">
        <f t="shared" si="73"/>
        <v>0</v>
      </c>
      <c r="T109" s="78">
        <f t="shared" si="74"/>
        <v>1.1363274938796722E-35</v>
      </c>
      <c r="U109" s="78">
        <f t="shared" si="75"/>
        <v>3.7743523619716553E-19</v>
      </c>
      <c r="V109" s="78">
        <f t="shared" si="76"/>
        <v>1.7009797888302347E-10</v>
      </c>
      <c r="W109" s="78">
        <f t="shared" si="77"/>
        <v>2.7661623108032258E-5</v>
      </c>
      <c r="X109" s="78">
        <f t="shared" si="78"/>
        <v>3.1831975765923698E-2</v>
      </c>
      <c r="Y109" s="78">
        <f t="shared" si="79"/>
        <v>0.69848830038729237</v>
      </c>
      <c r="Z109" s="78">
        <f t="shared" si="80"/>
        <v>0.26922710774814673</v>
      </c>
      <c r="AA109" s="78">
        <f t="shared" si="81"/>
        <v>4.2495429727350774E-4</v>
      </c>
      <c r="AB109" s="78">
        <f t="shared" si="82"/>
        <v>8.157672212151328E-12</v>
      </c>
      <c r="AC109" s="79">
        <f t="shared" si="83"/>
        <v>0</v>
      </c>
    </row>
    <row r="110" spans="1:29" x14ac:dyDescent="0.25">
      <c r="A110">
        <v>98</v>
      </c>
      <c r="B110" s="3">
        <f t="shared" ca="1" si="61"/>
        <v>0.50530085941008551</v>
      </c>
      <c r="C110" s="5">
        <v>0.99012446397996312</v>
      </c>
      <c r="D110" s="6">
        <f t="shared" si="60"/>
        <v>1</v>
      </c>
      <c r="E110" s="19" t="s">
        <v>142</v>
      </c>
      <c r="F110" s="78">
        <f t="shared" si="62"/>
        <v>0</v>
      </c>
      <c r="G110" s="78">
        <f t="shared" si="63"/>
        <v>1.1363274938796723E-36</v>
      </c>
      <c r="H110" s="78">
        <f t="shared" si="64"/>
        <v>7.5487047239433114E-20</v>
      </c>
      <c r="I110" s="78">
        <f t="shared" si="65"/>
        <v>5.1029393664907036E-11</v>
      </c>
      <c r="J110" s="78">
        <f t="shared" si="66"/>
        <v>1.1064649243212903E-5</v>
      </c>
      <c r="K110" s="78">
        <f t="shared" si="67"/>
        <v>1.5915987882961849E-2</v>
      </c>
      <c r="L110" s="78">
        <f t="shared" si="68"/>
        <v>0.4190929802323754</v>
      </c>
      <c r="M110" s="78">
        <f t="shared" si="69"/>
        <v>0.18845897542370271</v>
      </c>
      <c r="N110" s="78">
        <f t="shared" si="70"/>
        <v>3.399634378188062E-4</v>
      </c>
      <c r="O110" s="78">
        <f t="shared" si="71"/>
        <v>7.341904990936196E-12</v>
      </c>
      <c r="P110" s="79">
        <f t="shared" si="72"/>
        <v>0</v>
      </c>
      <c r="R110" s="19" t="s">
        <v>142</v>
      </c>
      <c r="S110" s="78">
        <f t="shared" si="73"/>
        <v>0</v>
      </c>
      <c r="T110" s="78">
        <f t="shared" si="74"/>
        <v>1.821566104043442E-36</v>
      </c>
      <c r="U110" s="78">
        <f t="shared" si="75"/>
        <v>1.2100793766434911E-19</v>
      </c>
      <c r="V110" s="78">
        <f t="shared" si="76"/>
        <v>8.1801605884339187E-11</v>
      </c>
      <c r="W110" s="78">
        <f t="shared" si="77"/>
        <v>1.7736955343527747E-5</v>
      </c>
      <c r="X110" s="78">
        <f t="shared" si="78"/>
        <v>2.5513792631193223E-2</v>
      </c>
      <c r="Y110" s="78">
        <f t="shared" si="79"/>
        <v>0.67181826660499833</v>
      </c>
      <c r="Z110" s="78">
        <f t="shared" si="80"/>
        <v>0.30210523241191994</v>
      </c>
      <c r="AA110" s="78">
        <f t="shared" si="81"/>
        <v>5.4497130297402878E-4</v>
      </c>
      <c r="AB110" s="78">
        <f t="shared" si="82"/>
        <v>1.1769287764864131E-11</v>
      </c>
      <c r="AC110" s="79">
        <f t="shared" si="83"/>
        <v>0</v>
      </c>
    </row>
    <row r="111" spans="1:29" x14ac:dyDescent="0.25">
      <c r="A111">
        <v>99</v>
      </c>
      <c r="B111" s="3">
        <f t="shared" ca="1" si="61"/>
        <v>0.25031753431313308</v>
      </c>
      <c r="C111" s="5">
        <v>3.9091232346216698E-3</v>
      </c>
      <c r="D111" s="6">
        <f t="shared" si="60"/>
        <v>0</v>
      </c>
      <c r="E111" s="19" t="s">
        <v>143</v>
      </c>
      <c r="F111" s="78">
        <f t="shared" si="62"/>
        <v>0</v>
      </c>
      <c r="G111" s="78">
        <f t="shared" si="63"/>
        <v>1.639409493639098E-36</v>
      </c>
      <c r="H111" s="78">
        <f t="shared" si="64"/>
        <v>9.6806350131479287E-20</v>
      </c>
      <c r="I111" s="78">
        <f t="shared" si="65"/>
        <v>5.726112411903743E-11</v>
      </c>
      <c r="J111" s="78">
        <f t="shared" si="66"/>
        <v>1.0642173206116647E-5</v>
      </c>
      <c r="K111" s="78">
        <f t="shared" si="67"/>
        <v>1.2756896315596612E-2</v>
      </c>
      <c r="L111" s="78">
        <f t="shared" si="68"/>
        <v>0.26872730664199934</v>
      </c>
      <c r="M111" s="78">
        <f t="shared" si="69"/>
        <v>9.0631569723576E-2</v>
      </c>
      <c r="N111" s="78">
        <f t="shared" si="70"/>
        <v>1.0899426059480574E-4</v>
      </c>
      <c r="O111" s="78">
        <f t="shared" si="71"/>
        <v>1.1769287764864129E-12</v>
      </c>
      <c r="P111" s="79">
        <f t="shared" si="72"/>
        <v>0</v>
      </c>
      <c r="R111" s="19" t="s">
        <v>143</v>
      </c>
      <c r="S111" s="78">
        <f t="shared" si="73"/>
        <v>0</v>
      </c>
      <c r="T111" s="78">
        <f t="shared" si="74"/>
        <v>4.4042276829052465E-36</v>
      </c>
      <c r="U111" s="78">
        <f t="shared" si="75"/>
        <v>2.600675479703779E-19</v>
      </c>
      <c r="V111" s="78">
        <f t="shared" si="76"/>
        <v>1.5383040599547464E-10</v>
      </c>
      <c r="W111" s="78">
        <f t="shared" si="77"/>
        <v>2.8589900218651275E-5</v>
      </c>
      <c r="X111" s="78">
        <f t="shared" si="78"/>
        <v>3.4271044616428846E-2</v>
      </c>
      <c r="Y111" s="78">
        <f t="shared" si="79"/>
        <v>0.72192838193104047</v>
      </c>
      <c r="Z111" s="78">
        <f t="shared" si="80"/>
        <v>0.24347917336728719</v>
      </c>
      <c r="AA111" s="78">
        <f t="shared" si="81"/>
        <v>2.9281002803263482E-4</v>
      </c>
      <c r="AB111" s="78">
        <f t="shared" si="82"/>
        <v>3.161786190894388E-12</v>
      </c>
      <c r="AC111" s="79">
        <f t="shared" si="83"/>
        <v>0</v>
      </c>
    </row>
    <row r="112" spans="1:29" ht="15.75" thickBot="1" x14ac:dyDescent="0.3">
      <c r="A112">
        <v>100</v>
      </c>
      <c r="B112" s="3">
        <f t="shared" ca="1" si="61"/>
        <v>0.63744714160282712</v>
      </c>
      <c r="C112" s="5">
        <v>0.98665952377606403</v>
      </c>
      <c r="D112" s="6">
        <f t="shared" si="60"/>
        <v>1</v>
      </c>
      <c r="E112" s="20" t="s">
        <v>144</v>
      </c>
      <c r="F112" s="80">
        <f t="shared" si="62"/>
        <v>0</v>
      </c>
      <c r="G112" s="80">
        <f t="shared" si="63"/>
        <v>4.4042276829052465E-37</v>
      </c>
      <c r="H112" s="80">
        <f t="shared" si="64"/>
        <v>5.201350959407558E-20</v>
      </c>
      <c r="I112" s="80">
        <f t="shared" si="65"/>
        <v>4.614912179864239E-11</v>
      </c>
      <c r="J112" s="80">
        <f t="shared" si="66"/>
        <v>1.143596008746051E-5</v>
      </c>
      <c r="K112" s="80">
        <f t="shared" si="67"/>
        <v>1.7135522308214423E-2</v>
      </c>
      <c r="L112" s="80">
        <f t="shared" si="68"/>
        <v>0.43315702915862425</v>
      </c>
      <c r="M112" s="80">
        <f t="shared" si="69"/>
        <v>0.17043542135710102</v>
      </c>
      <c r="N112" s="80">
        <f t="shared" si="70"/>
        <v>2.3424802242610787E-4</v>
      </c>
      <c r="O112" s="80">
        <f t="shared" si="71"/>
        <v>2.8456075718049493E-12</v>
      </c>
      <c r="P112" s="81">
        <f t="shared" si="72"/>
        <v>0</v>
      </c>
      <c r="R112" s="20" t="s">
        <v>144</v>
      </c>
      <c r="S112" s="80">
        <f t="shared" si="73"/>
        <v>0</v>
      </c>
      <c r="T112" s="80">
        <f t="shared" si="74"/>
        <v>7.0924549443978663E-37</v>
      </c>
      <c r="U112" s="80">
        <f t="shared" si="75"/>
        <v>8.3761217597324633E-20</v>
      </c>
      <c r="V112" s="80">
        <f t="shared" si="76"/>
        <v>7.4317358376097927E-11</v>
      </c>
      <c r="W112" s="80">
        <f t="shared" si="77"/>
        <v>1.8416175889603969E-5</v>
      </c>
      <c r="X112" s="80">
        <f t="shared" si="78"/>
        <v>2.7594604246156094E-2</v>
      </c>
      <c r="Y112" s="80">
        <f t="shared" si="79"/>
        <v>0.69754493508161131</v>
      </c>
      <c r="Z112" s="80">
        <f t="shared" si="80"/>
        <v>0.27446481742908369</v>
      </c>
      <c r="AA112" s="80">
        <f t="shared" si="81"/>
        <v>3.7722698835940602E-4</v>
      </c>
      <c r="AB112" s="80">
        <f t="shared" si="82"/>
        <v>4.5824932191404658E-12</v>
      </c>
      <c r="AC112" s="81">
        <f t="shared" si="83"/>
        <v>0</v>
      </c>
    </row>
    <row r="113" ht="15.75" thickTop="1" x14ac:dyDescent="0.25"/>
  </sheetData>
  <mergeCells count="3">
    <mergeCell ref="S10:AC10"/>
    <mergeCell ref="B7:C7"/>
    <mergeCell ref="B8:C8"/>
  </mergeCells>
  <pageMargins left="0.7" right="0.7" top="0.75" bottom="0.75" header="0.3" footer="0.3"/>
  <pageSetup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95"/>
  <sheetViews>
    <sheetView zoomScaleNormal="100" workbookViewId="0">
      <selection activeCell="C3" sqref="C3:F6"/>
    </sheetView>
  </sheetViews>
  <sheetFormatPr defaultRowHeight="15" x14ac:dyDescent="0.25"/>
  <cols>
    <col min="2" max="2" width="22.85546875" customWidth="1"/>
    <col min="3" max="3" width="29.5703125" customWidth="1"/>
    <col min="4" max="4" width="18.28515625" style="7" customWidth="1"/>
    <col min="12" max="12" width="11.85546875" customWidth="1"/>
  </cols>
  <sheetData>
    <row r="2" spans="1:18" x14ac:dyDescent="0.25">
      <c r="C2" s="73" t="s">
        <v>415</v>
      </c>
    </row>
    <row r="3" spans="1:18" x14ac:dyDescent="0.25">
      <c r="C3" s="93" t="s">
        <v>411</v>
      </c>
      <c r="D3" s="93"/>
    </row>
    <row r="4" spans="1:18" ht="65.25" customHeight="1" x14ac:dyDescent="0.25">
      <c r="C4" s="88" t="s">
        <v>416</v>
      </c>
      <c r="D4" s="88"/>
      <c r="E4" s="88"/>
      <c r="F4" s="88"/>
    </row>
    <row r="5" spans="1:18" ht="22.5" customHeight="1" x14ac:dyDescent="0.25">
      <c r="C5" s="88" t="s">
        <v>17</v>
      </c>
      <c r="D5" s="88"/>
      <c r="E5" s="88"/>
      <c r="F5" s="88"/>
    </row>
    <row r="6" spans="1:18" x14ac:dyDescent="0.25">
      <c r="C6" s="93" t="s">
        <v>13</v>
      </c>
      <c r="D6" s="93"/>
    </row>
    <row r="8" spans="1:18" x14ac:dyDescent="0.25">
      <c r="B8" s="89" t="s">
        <v>412</v>
      </c>
      <c r="C8" s="89"/>
    </row>
    <row r="9" spans="1:18" ht="18" customHeight="1" x14ac:dyDescent="0.25">
      <c r="B9" s="90">
        <v>8</v>
      </c>
      <c r="C9" s="90"/>
    </row>
    <row r="10" spans="1:18" x14ac:dyDescent="0.25">
      <c r="B10" s="90" t="s">
        <v>18</v>
      </c>
      <c r="C10" s="90"/>
    </row>
    <row r="11" spans="1:18" ht="15.75" thickBot="1" x14ac:dyDescent="0.3">
      <c r="B11" s="90">
        <v>0.05</v>
      </c>
      <c r="C11" s="90"/>
    </row>
    <row r="12" spans="1:18" ht="16.5" thickTop="1" thickBot="1" x14ac:dyDescent="0.3">
      <c r="L12" s="8"/>
      <c r="M12" s="91" t="s">
        <v>1</v>
      </c>
      <c r="N12" s="91"/>
      <c r="O12" s="91"/>
      <c r="P12" s="91"/>
      <c r="Q12" s="91"/>
      <c r="R12" s="92"/>
    </row>
    <row r="13" spans="1:18" ht="15.75" thickTop="1" x14ac:dyDescent="0.25">
      <c r="A13" t="s">
        <v>14</v>
      </c>
      <c r="D13" s="13" t="s">
        <v>15</v>
      </c>
      <c r="E13" s="14">
        <v>4</v>
      </c>
      <c r="F13" s="14">
        <v>6</v>
      </c>
      <c r="G13" s="14">
        <v>8</v>
      </c>
      <c r="H13" s="14">
        <v>10</v>
      </c>
      <c r="I13" s="14">
        <v>12</v>
      </c>
      <c r="J13" s="15">
        <v>20</v>
      </c>
      <c r="K13" s="7"/>
      <c r="L13" s="9"/>
      <c r="M13" s="10">
        <v>4</v>
      </c>
      <c r="N13" s="10">
        <v>6</v>
      </c>
      <c r="O13" s="10">
        <v>8</v>
      </c>
      <c r="P13" s="10">
        <v>10</v>
      </c>
      <c r="Q13" s="10">
        <v>12</v>
      </c>
      <c r="R13" s="11">
        <v>20</v>
      </c>
    </row>
    <row r="14" spans="1:18" ht="51" customHeight="1" x14ac:dyDescent="0.25">
      <c r="A14">
        <v>0</v>
      </c>
      <c r="B14" s="1" t="s">
        <v>5</v>
      </c>
      <c r="C14" s="4" t="s">
        <v>6</v>
      </c>
      <c r="D14" s="16" t="s">
        <v>9</v>
      </c>
      <c r="E14" s="17">
        <f t="shared" ref="E14:J14" si="0">1/6</f>
        <v>0.16666666666666666</v>
      </c>
      <c r="F14" s="17">
        <f t="shared" si="0"/>
        <v>0.16666666666666666</v>
      </c>
      <c r="G14" s="17">
        <f t="shared" si="0"/>
        <v>0.16666666666666666</v>
      </c>
      <c r="H14" s="17">
        <f t="shared" si="0"/>
        <v>0.16666666666666666</v>
      </c>
      <c r="I14" s="17">
        <f t="shared" si="0"/>
        <v>0.16666666666666666</v>
      </c>
      <c r="J14" s="18">
        <f t="shared" si="0"/>
        <v>0.16666666666666666</v>
      </c>
      <c r="K14" s="7"/>
      <c r="L14" s="9"/>
      <c r="M14" s="10">
        <f t="shared" ref="M14:M28" si="1">E14/SUM($E14:$J14)</f>
        <v>0.16666666666666669</v>
      </c>
      <c r="N14" s="10">
        <f t="shared" ref="N14:N28" si="2">F14/SUM($E14:$J14)</f>
        <v>0.16666666666666669</v>
      </c>
      <c r="O14" s="10">
        <f t="shared" ref="O14:O28" si="3">G14/SUM($E14:$J14)</f>
        <v>0.16666666666666669</v>
      </c>
      <c r="P14" s="10">
        <f t="shared" ref="P14:P28" si="4">H14/SUM($E14:$J14)</f>
        <v>0.16666666666666669</v>
      </c>
      <c r="Q14" s="10">
        <f t="shared" ref="Q14:Q28" si="5">I14/SUM($E14:$J14)</f>
        <v>0.16666666666666669</v>
      </c>
      <c r="R14" s="11">
        <f t="shared" ref="R14:R28" si="6">J14/SUM($E14:$J14)</f>
        <v>0.16666666666666669</v>
      </c>
    </row>
    <row r="15" spans="1:18" x14ac:dyDescent="0.25">
      <c r="A15">
        <v>1</v>
      </c>
      <c r="B15" s="21">
        <f ca="1">IF(RAND()&gt;$B$11,RANDBETWEEN(1,$B$9),RANDBETWEEN(1,20))</f>
        <v>8</v>
      </c>
      <c r="C15" s="22">
        <v>5</v>
      </c>
      <c r="D15" s="19" t="s">
        <v>30</v>
      </c>
      <c r="E15" s="23">
        <f>IF($C15&gt;E$13,$B$11*1/20*M14,($B$11*1/20+(1-$B$11)/E$13)*M14)</f>
        <v>4.1666666666666675E-4</v>
      </c>
      <c r="F15" s="23">
        <f>IF($C15&gt;F$13,  $B$11*1/20*N14,  ($B$11*1/20+(1-$B$11)/F$13)*N14)</f>
        <v>2.6805555555555558E-2</v>
      </c>
      <c r="G15" s="23">
        <f t="shared" ref="G15:J15" si="7">IF($C15&gt;G$13,$B$11*1/20*O14,($B$11*1/20+(1-$B$11)/G$13)*O14)</f>
        <v>2.0208333333333335E-2</v>
      </c>
      <c r="H15" s="23">
        <f t="shared" si="7"/>
        <v>1.6250000000000004E-2</v>
      </c>
      <c r="I15" s="23">
        <f t="shared" si="7"/>
        <v>1.3611111111111112E-2</v>
      </c>
      <c r="J15" s="24">
        <f t="shared" si="7"/>
        <v>8.333333333333335E-3</v>
      </c>
      <c r="L15" s="19" t="s">
        <v>30</v>
      </c>
      <c r="M15" s="23">
        <f t="shared" si="1"/>
        <v>4.8661800486618015E-3</v>
      </c>
      <c r="N15" s="23">
        <f t="shared" si="2"/>
        <v>0.31305758313057586</v>
      </c>
      <c r="O15" s="23">
        <f t="shared" si="3"/>
        <v>0.23600973236009731</v>
      </c>
      <c r="P15" s="23">
        <f t="shared" si="4"/>
        <v>0.18978102189781026</v>
      </c>
      <c r="Q15" s="23">
        <f t="shared" si="5"/>
        <v>0.15896188158961883</v>
      </c>
      <c r="R15" s="24">
        <f t="shared" si="6"/>
        <v>9.7323600973236016E-2</v>
      </c>
    </row>
    <row r="16" spans="1:18" x14ac:dyDescent="0.25">
      <c r="A16">
        <v>2</v>
      </c>
      <c r="B16" s="21">
        <f t="shared" ref="B16:B79" ca="1" si="8">IF(RAND()&gt;$B$11,RANDBETWEEN(1,$B$9),RANDBETWEEN(1,20))</f>
        <v>3</v>
      </c>
      <c r="C16" s="22">
        <v>6</v>
      </c>
      <c r="D16" s="19" t="s">
        <v>31</v>
      </c>
      <c r="E16" s="23">
        <f t="shared" ref="E16:E79" si="9">IF($C16&gt;E$13,$B$11*1/20*M15,($B$11*1/20+(1-$B$11)/E$13)*M15)</f>
        <v>1.2165450121654505E-5</v>
      </c>
      <c r="F16" s="23">
        <f t="shared" ref="F16:F79" si="10">IF($C16&gt;F$13,$B$11*1/20*N15,($B$11*1/20+(1-$B$11)/F$13)*N15)</f>
        <v>5.0350094620167617E-2</v>
      </c>
      <c r="G16" s="23">
        <f t="shared" ref="G16:G79" si="11">IF($C16&gt;G$13,$B$11*1/20*O15,($B$11*1/20+(1-$B$11)/G$13)*O15)</f>
        <v>2.8616180048661798E-2</v>
      </c>
      <c r="H16" s="23">
        <f t="shared" ref="H16:H79" si="12">IF($C16&gt;H$13,$B$11*1/20*P15,($B$11*1/20+(1-$B$11)/H$13)*P15)</f>
        <v>1.8503649635036503E-2</v>
      </c>
      <c r="I16" s="23">
        <f t="shared" ref="I16:I79" si="13">IF($C16&gt;I$13,$B$11*1/20*Q15,($B$11*1/20+(1-$B$11)/I$13)*Q15)</f>
        <v>1.2981886996485538E-2</v>
      </c>
      <c r="J16" s="24">
        <f t="shared" ref="J16:J79" si="14">IF($C16&gt;J$13,$B$11*1/20*R15,($B$11*1/20+(1-$B$11)/J$13)*R15)</f>
        <v>4.8661800486618015E-3</v>
      </c>
      <c r="L16" s="19" t="s">
        <v>31</v>
      </c>
      <c r="M16" s="23">
        <f t="shared" si="1"/>
        <v>1.054836866548486E-4</v>
      </c>
      <c r="N16" s="23">
        <f t="shared" si="2"/>
        <v>0.43657353824516165</v>
      </c>
      <c r="O16" s="23">
        <f t="shared" si="3"/>
        <v>0.24812400193386755</v>
      </c>
      <c r="P16" s="23">
        <f t="shared" si="4"/>
        <v>0.16044068740202475</v>
      </c>
      <c r="Q16" s="23">
        <f t="shared" si="5"/>
        <v>0.11256281407035176</v>
      </c>
      <c r="R16" s="24">
        <f t="shared" si="6"/>
        <v>4.2193474661939435E-2</v>
      </c>
    </row>
    <row r="17" spans="1:18" x14ac:dyDescent="0.25">
      <c r="A17">
        <v>3</v>
      </c>
      <c r="B17" s="21">
        <f t="shared" ca="1" si="8"/>
        <v>6</v>
      </c>
      <c r="C17" s="22">
        <v>1</v>
      </c>
      <c r="D17" s="19" t="s">
        <v>32</v>
      </c>
      <c r="E17" s="23">
        <f t="shared" si="9"/>
        <v>2.5316084797163665E-5</v>
      </c>
      <c r="F17" s="23">
        <f t="shared" si="10"/>
        <v>7.0215577401096824E-2</v>
      </c>
      <c r="G17" s="23">
        <f t="shared" si="11"/>
        <v>3.0085035234481441E-2</v>
      </c>
      <c r="H17" s="23">
        <f t="shared" si="12"/>
        <v>1.5642967021697412E-2</v>
      </c>
      <c r="I17" s="23">
        <f t="shared" si="13"/>
        <v>9.1926298157453939E-3</v>
      </c>
      <c r="J17" s="24">
        <f t="shared" si="14"/>
        <v>2.1096737330969719E-3</v>
      </c>
      <c r="L17" s="19" t="s">
        <v>32</v>
      </c>
      <c r="M17" s="23">
        <f t="shared" si="1"/>
        <v>1.9891448291688065E-4</v>
      </c>
      <c r="N17" s="23">
        <f t="shared" si="2"/>
        <v>0.55170044591627343</v>
      </c>
      <c r="O17" s="23">
        <f t="shared" si="3"/>
        <v>0.23638525763958093</v>
      </c>
      <c r="P17" s="23">
        <f t="shared" si="4"/>
        <v>0.12291050220985879</v>
      </c>
      <c r="Q17" s="23">
        <f t="shared" si="5"/>
        <v>7.2228672841629898E-2</v>
      </c>
      <c r="R17" s="24">
        <f t="shared" si="6"/>
        <v>1.657620690974005E-2</v>
      </c>
    </row>
    <row r="18" spans="1:18" x14ac:dyDescent="0.25">
      <c r="A18">
        <v>4</v>
      </c>
      <c r="B18" s="21">
        <f t="shared" ca="1" si="8"/>
        <v>6</v>
      </c>
      <c r="C18" s="22">
        <v>7</v>
      </c>
      <c r="D18" s="19" t="s">
        <v>33</v>
      </c>
      <c r="E18" s="23">
        <f t="shared" si="9"/>
        <v>4.9728620729220162E-7</v>
      </c>
      <c r="F18" s="23">
        <f t="shared" si="10"/>
        <v>1.3792511147906836E-3</v>
      </c>
      <c r="G18" s="23">
        <f t="shared" si="11"/>
        <v>2.8661712488799188E-2</v>
      </c>
      <c r="H18" s="23">
        <f t="shared" si="12"/>
        <v>1.1983773965461231E-2</v>
      </c>
      <c r="I18" s="23">
        <f t="shared" si="13"/>
        <v>5.8986749487331082E-3</v>
      </c>
      <c r="J18" s="24">
        <f t="shared" si="14"/>
        <v>8.2881034548700253E-4</v>
      </c>
      <c r="L18" s="19" t="s">
        <v>33</v>
      </c>
      <c r="M18" s="23">
        <f t="shared" si="1"/>
        <v>1.0200173565033808E-5</v>
      </c>
      <c r="N18" s="23">
        <f t="shared" si="2"/>
        <v>2.8290751994182572E-2</v>
      </c>
      <c r="O18" s="23">
        <f t="shared" si="3"/>
        <v>0.58789976027841762</v>
      </c>
      <c r="P18" s="23">
        <f t="shared" si="4"/>
        <v>0.24580728887984768</v>
      </c>
      <c r="Q18" s="23">
        <f t="shared" si="5"/>
        <v>0.12099170939893096</v>
      </c>
      <c r="R18" s="24">
        <f t="shared" si="6"/>
        <v>1.7000289275056341E-2</v>
      </c>
    </row>
    <row r="19" spans="1:18" x14ac:dyDescent="0.25">
      <c r="A19">
        <v>5</v>
      </c>
      <c r="B19" s="21">
        <f t="shared" ca="1" si="8"/>
        <v>8</v>
      </c>
      <c r="C19" s="22">
        <v>2</v>
      </c>
      <c r="D19" s="19" t="s">
        <v>34</v>
      </c>
      <c r="E19" s="23">
        <f t="shared" si="9"/>
        <v>2.4480416556081139E-6</v>
      </c>
      <c r="F19" s="23">
        <f t="shared" si="10"/>
        <v>4.5500959457310305E-3</v>
      </c>
      <c r="G19" s="23">
        <f t="shared" si="11"/>
        <v>7.1282845933758138E-2</v>
      </c>
      <c r="H19" s="23">
        <f t="shared" si="12"/>
        <v>2.3966210665785151E-2</v>
      </c>
      <c r="I19" s="23">
        <f t="shared" si="13"/>
        <v>9.8809896009126943E-3</v>
      </c>
      <c r="J19" s="24">
        <f t="shared" si="14"/>
        <v>8.5001446375281703E-4</v>
      </c>
      <c r="L19" s="19" t="s">
        <v>34</v>
      </c>
      <c r="M19" s="23">
        <f t="shared" si="1"/>
        <v>2.2147688126272506E-5</v>
      </c>
      <c r="N19" s="23">
        <f t="shared" si="2"/>
        <v>4.116519247938806E-2</v>
      </c>
      <c r="O19" s="23">
        <f t="shared" si="3"/>
        <v>0.64490334013611095</v>
      </c>
      <c r="P19" s="23">
        <f t="shared" si="4"/>
        <v>0.21682480695472525</v>
      </c>
      <c r="Q19" s="23">
        <f t="shared" si="5"/>
        <v>8.9394343253360306E-2</v>
      </c>
      <c r="R19" s="24">
        <f t="shared" si="6"/>
        <v>7.6901694882890621E-3</v>
      </c>
    </row>
    <row r="20" spans="1:18" x14ac:dyDescent="0.25">
      <c r="A20">
        <v>6</v>
      </c>
      <c r="B20" s="21">
        <f t="shared" ca="1" si="8"/>
        <v>1</v>
      </c>
      <c r="C20" s="22">
        <v>2</v>
      </c>
      <c r="D20" s="19" t="s">
        <v>35</v>
      </c>
      <c r="E20" s="23">
        <f t="shared" si="9"/>
        <v>5.3154451503054016E-6</v>
      </c>
      <c r="F20" s="23">
        <f t="shared" si="10"/>
        <v>6.6207351237682465E-3</v>
      </c>
      <c r="G20" s="23">
        <f t="shared" si="11"/>
        <v>7.8194529991503448E-2</v>
      </c>
      <c r="H20" s="23">
        <f t="shared" si="12"/>
        <v>2.1140418678085714E-2</v>
      </c>
      <c r="I20" s="23">
        <f t="shared" si="13"/>
        <v>7.3005380323577585E-3</v>
      </c>
      <c r="J20" s="24">
        <f t="shared" si="14"/>
        <v>3.8450847441445313E-4</v>
      </c>
      <c r="L20" s="19" t="s">
        <v>35</v>
      </c>
      <c r="M20" s="23">
        <f t="shared" si="1"/>
        <v>4.6771932234396886E-5</v>
      </c>
      <c r="N20" s="23">
        <f t="shared" si="2"/>
        <v>5.8257505400650736E-2</v>
      </c>
      <c r="O20" s="23">
        <f t="shared" si="3"/>
        <v>0.68805324002882084</v>
      </c>
      <c r="P20" s="23">
        <f t="shared" si="4"/>
        <v>0.18601983500128721</v>
      </c>
      <c r="Q20" s="23">
        <f t="shared" si="5"/>
        <v>6.4239261335328701E-2</v>
      </c>
      <c r="R20" s="24">
        <f t="shared" si="6"/>
        <v>3.3833863016780145E-3</v>
      </c>
    </row>
    <row r="21" spans="1:18" x14ac:dyDescent="0.25">
      <c r="A21">
        <v>7</v>
      </c>
      <c r="B21" s="21">
        <f t="shared" ca="1" si="8"/>
        <v>7</v>
      </c>
      <c r="C21" s="22">
        <v>6</v>
      </c>
      <c r="D21" s="19" t="s">
        <v>36</v>
      </c>
      <c r="E21" s="23">
        <f t="shared" si="9"/>
        <v>1.1692983058599222E-7</v>
      </c>
      <c r="F21" s="23">
        <f t="shared" si="10"/>
        <v>9.3697487852713261E-3</v>
      </c>
      <c r="G21" s="23">
        <f t="shared" si="11"/>
        <v>8.3426455353494522E-2</v>
      </c>
      <c r="H21" s="23">
        <f t="shared" si="12"/>
        <v>1.8136933912625504E-2</v>
      </c>
      <c r="I21" s="23">
        <f t="shared" si="13"/>
        <v>5.2462063423851773E-3</v>
      </c>
      <c r="J21" s="24">
        <f t="shared" si="14"/>
        <v>1.6916931508390075E-4</v>
      </c>
      <c r="L21" s="19" t="s">
        <v>36</v>
      </c>
      <c r="M21" s="23">
        <f t="shared" si="1"/>
        <v>1.0049953312222992E-6</v>
      </c>
      <c r="N21" s="23">
        <f t="shared" si="2"/>
        <v>8.0531663620246108E-2</v>
      </c>
      <c r="O21" s="23">
        <f t="shared" si="3"/>
        <v>0.71703856672423583</v>
      </c>
      <c r="P21" s="23">
        <f t="shared" si="4"/>
        <v>0.15588437795153712</v>
      </c>
      <c r="Q21" s="23">
        <f t="shared" si="5"/>
        <v>4.5090400407691467E-2</v>
      </c>
      <c r="R21" s="24">
        <f t="shared" si="6"/>
        <v>1.453986300958187E-3</v>
      </c>
    </row>
    <row r="22" spans="1:18" x14ac:dyDescent="0.25">
      <c r="A22">
        <v>8</v>
      </c>
      <c r="B22" s="21">
        <f t="shared" ca="1" si="8"/>
        <v>18</v>
      </c>
      <c r="C22" s="22">
        <v>3</v>
      </c>
      <c r="D22" s="19" t="s">
        <v>37</v>
      </c>
      <c r="E22" s="23">
        <f t="shared" si="9"/>
        <v>2.4119887949335177E-7</v>
      </c>
      <c r="F22" s="23">
        <f t="shared" si="10"/>
        <v>1.2952175898922915E-2</v>
      </c>
      <c r="G22" s="23">
        <f t="shared" si="11"/>
        <v>8.6940926215313588E-2</v>
      </c>
      <c r="H22" s="23">
        <f t="shared" si="12"/>
        <v>1.5198726850274869E-2</v>
      </c>
      <c r="I22" s="23">
        <f t="shared" si="13"/>
        <v>3.6823826999614695E-3</v>
      </c>
      <c r="J22" s="24">
        <f t="shared" si="14"/>
        <v>7.2699315047909354E-5</v>
      </c>
      <c r="L22" s="19" t="s">
        <v>37</v>
      </c>
      <c r="M22" s="23">
        <f t="shared" si="1"/>
        <v>2.0294880867762871E-6</v>
      </c>
      <c r="N22" s="23">
        <f t="shared" si="2"/>
        <v>0.10898179435953614</v>
      </c>
      <c r="O22" s="23">
        <f t="shared" si="3"/>
        <v>0.73153562892956359</v>
      </c>
      <c r="P22" s="23">
        <f t="shared" si="4"/>
        <v>0.12788465328525678</v>
      </c>
      <c r="Q22" s="23">
        <f t="shared" si="5"/>
        <v>3.0984189628994071E-2</v>
      </c>
      <c r="R22" s="24">
        <f t="shared" si="6"/>
        <v>6.1170430856248993E-4</v>
      </c>
    </row>
    <row r="23" spans="1:18" x14ac:dyDescent="0.25">
      <c r="A23">
        <v>9</v>
      </c>
      <c r="B23" s="21">
        <f t="shared" ca="1" si="8"/>
        <v>4</v>
      </c>
      <c r="C23" s="22">
        <v>3</v>
      </c>
      <c r="D23" s="19" t="s">
        <v>38</v>
      </c>
      <c r="E23" s="23">
        <f t="shared" si="9"/>
        <v>4.8707714082630885E-7</v>
      </c>
      <c r="F23" s="23">
        <f t="shared" si="10"/>
        <v>1.7527905259492063E-2</v>
      </c>
      <c r="G23" s="23">
        <f t="shared" si="11"/>
        <v>8.8698695007709577E-2</v>
      </c>
      <c r="H23" s="23">
        <f t="shared" si="12"/>
        <v>1.2468753695312536E-2</v>
      </c>
      <c r="I23" s="23">
        <f t="shared" si="13"/>
        <v>2.5303754863678493E-3</v>
      </c>
      <c r="J23" s="24">
        <f t="shared" si="14"/>
        <v>3.0585215428124496E-5</v>
      </c>
      <c r="L23" s="19" t="s">
        <v>38</v>
      </c>
      <c r="M23" s="23">
        <f t="shared" si="1"/>
        <v>4.0169057226569111E-6</v>
      </c>
      <c r="N23" s="23">
        <f t="shared" si="2"/>
        <v>0.14455193447099013</v>
      </c>
      <c r="O23" s="23">
        <f t="shared" si="3"/>
        <v>0.73149459439674813</v>
      </c>
      <c r="P23" s="23">
        <f t="shared" si="4"/>
        <v>0.10282931362398091</v>
      </c>
      <c r="Q23" s="23">
        <f t="shared" si="5"/>
        <v>2.0867905552739433E-2</v>
      </c>
      <c r="R23" s="24">
        <f t="shared" si="6"/>
        <v>2.5223504981881039E-4</v>
      </c>
    </row>
    <row r="24" spans="1:18" x14ac:dyDescent="0.25">
      <c r="A24">
        <v>10</v>
      </c>
      <c r="B24" s="21">
        <f t="shared" ca="1" si="8"/>
        <v>3</v>
      </c>
      <c r="C24" s="22">
        <v>6</v>
      </c>
      <c r="D24" s="19" t="s">
        <v>39</v>
      </c>
      <c r="E24" s="23">
        <f t="shared" si="9"/>
        <v>1.0042264306642278E-8</v>
      </c>
      <c r="F24" s="23">
        <f t="shared" si="10"/>
        <v>2.3248769460750912E-2</v>
      </c>
      <c r="G24" s="23">
        <f t="shared" si="11"/>
        <v>8.8693719570605706E-2</v>
      </c>
      <c r="H24" s="23">
        <f t="shared" si="12"/>
        <v>1.002585807833814E-2</v>
      </c>
      <c r="I24" s="23">
        <f t="shared" si="13"/>
        <v>1.7042122868070537E-3</v>
      </c>
      <c r="J24" s="24">
        <f t="shared" si="14"/>
        <v>1.261175249094052E-5</v>
      </c>
      <c r="L24" s="19" t="s">
        <v>39</v>
      </c>
      <c r="M24" s="23">
        <f t="shared" si="1"/>
        <v>8.1192138055032711E-8</v>
      </c>
      <c r="N24" s="23">
        <f t="shared" si="2"/>
        <v>0.18796729920944077</v>
      </c>
      <c r="O24" s="23">
        <f t="shared" si="3"/>
        <v>0.71709253053893895</v>
      </c>
      <c r="P24" s="23">
        <f t="shared" si="4"/>
        <v>8.1059492994839374E-2</v>
      </c>
      <c r="Q24" s="23">
        <f t="shared" si="5"/>
        <v>1.3778629504304106E-2</v>
      </c>
      <c r="R24" s="24">
        <f t="shared" si="6"/>
        <v>1.0196656033869326E-4</v>
      </c>
    </row>
    <row r="25" spans="1:18" x14ac:dyDescent="0.25">
      <c r="A25">
        <v>11</v>
      </c>
      <c r="B25" s="21">
        <f t="shared" ca="1" si="8"/>
        <v>8</v>
      </c>
      <c r="C25" s="22">
        <v>4</v>
      </c>
      <c r="D25" s="19" t="s">
        <v>40</v>
      </c>
      <c r="E25" s="23">
        <f t="shared" si="9"/>
        <v>1.9486113133207849E-8</v>
      </c>
      <c r="F25" s="23">
        <f t="shared" si="10"/>
        <v>3.023140728951839E-2</v>
      </c>
      <c r="G25" s="23">
        <f t="shared" si="11"/>
        <v>8.6947469327846347E-2</v>
      </c>
      <c r="H25" s="23">
        <f t="shared" si="12"/>
        <v>7.9033005669968386E-3</v>
      </c>
      <c r="I25" s="23">
        <f t="shared" si="13"/>
        <v>1.1252547428515019E-3</v>
      </c>
      <c r="J25" s="24">
        <f t="shared" si="14"/>
        <v>5.0983280169346635E-6</v>
      </c>
      <c r="L25" s="19" t="s">
        <v>40</v>
      </c>
      <c r="M25" s="23">
        <f t="shared" si="1"/>
        <v>1.543912485180135E-7</v>
      </c>
      <c r="N25" s="23">
        <f t="shared" si="2"/>
        <v>0.23952774388500894</v>
      </c>
      <c r="O25" s="23">
        <f t="shared" si="3"/>
        <v>0.68889717786412152</v>
      </c>
      <c r="P25" s="23">
        <f t="shared" si="4"/>
        <v>6.2618975555074882E-2</v>
      </c>
      <c r="Q25" s="23">
        <f t="shared" si="5"/>
        <v>8.9155535258385234E-3</v>
      </c>
      <c r="R25" s="24">
        <f t="shared" si="6"/>
        <v>4.0394778707688345E-5</v>
      </c>
    </row>
    <row r="26" spans="1:18" x14ac:dyDescent="0.25">
      <c r="A26">
        <v>12</v>
      </c>
      <c r="B26" s="21">
        <f t="shared" ca="1" si="8"/>
        <v>2</v>
      </c>
      <c r="C26" s="22">
        <v>5</v>
      </c>
      <c r="D26" s="19" t="s">
        <v>41</v>
      </c>
      <c r="E26" s="23">
        <f t="shared" si="9"/>
        <v>3.8597812129503376E-10</v>
      </c>
      <c r="F26" s="23">
        <f t="shared" si="10"/>
        <v>3.8524045474838939E-2</v>
      </c>
      <c r="G26" s="23">
        <f t="shared" si="11"/>
        <v>8.352878281602473E-2</v>
      </c>
      <c r="H26" s="23">
        <f t="shared" si="12"/>
        <v>6.1053501166198013E-3</v>
      </c>
      <c r="I26" s="23">
        <f t="shared" si="13"/>
        <v>7.2810353794347939E-4</v>
      </c>
      <c r="J26" s="24">
        <f t="shared" si="14"/>
        <v>2.0197389353844172E-6</v>
      </c>
      <c r="L26" s="19" t="s">
        <v>41</v>
      </c>
      <c r="M26" s="23">
        <f t="shared" si="1"/>
        <v>2.9946714720812076E-9</v>
      </c>
      <c r="N26" s="23">
        <f t="shared" si="2"/>
        <v>0.29889481710927146</v>
      </c>
      <c r="O26" s="23">
        <f t="shared" si="3"/>
        <v>0.64807109314264322</v>
      </c>
      <c r="P26" s="23">
        <f t="shared" si="4"/>
        <v>4.736931140025278E-2</v>
      </c>
      <c r="Q26" s="23">
        <f t="shared" si="5"/>
        <v>5.6491048935233771E-3</v>
      </c>
      <c r="R26" s="24">
        <f t="shared" si="6"/>
        <v>1.5670459637850998E-5</v>
      </c>
    </row>
    <row r="27" spans="1:18" x14ac:dyDescent="0.25">
      <c r="A27">
        <v>13</v>
      </c>
      <c r="B27" s="21">
        <f t="shared" ca="1" si="8"/>
        <v>1</v>
      </c>
      <c r="C27" s="22">
        <v>1</v>
      </c>
      <c r="D27" s="19" t="s">
        <v>42</v>
      </c>
      <c r="E27" s="23">
        <f t="shared" si="9"/>
        <v>7.187211532994898E-10</v>
      </c>
      <c r="F27" s="23">
        <f t="shared" si="10"/>
        <v>4.807224975174116E-2</v>
      </c>
      <c r="G27" s="23">
        <f t="shared" si="11"/>
        <v>7.8578620043545488E-2</v>
      </c>
      <c r="H27" s="23">
        <f t="shared" si="12"/>
        <v>4.6185078615246459E-3</v>
      </c>
      <c r="I27" s="23">
        <f t="shared" si="13"/>
        <v>4.6134356630440915E-4</v>
      </c>
      <c r="J27" s="24">
        <f t="shared" si="14"/>
        <v>7.8352298189254999E-7</v>
      </c>
      <c r="L27" s="19" t="s">
        <v>42</v>
      </c>
      <c r="M27" s="23">
        <f t="shared" si="1"/>
        <v>5.4559549043598919E-9</v>
      </c>
      <c r="N27" s="23">
        <f t="shared" si="2"/>
        <v>0.36492598776668278</v>
      </c>
      <c r="O27" s="23">
        <f t="shared" si="3"/>
        <v>0.59650589861763403</v>
      </c>
      <c r="P27" s="23">
        <f t="shared" si="4"/>
        <v>3.5060009716188209E-2</v>
      </c>
      <c r="Q27" s="23">
        <f t="shared" si="5"/>
        <v>3.5021505650948406E-3</v>
      </c>
      <c r="R27" s="24">
        <f t="shared" si="6"/>
        <v>5.9478784450831599E-6</v>
      </c>
    </row>
    <row r="28" spans="1:18" x14ac:dyDescent="0.25">
      <c r="A28">
        <v>14</v>
      </c>
      <c r="B28" s="21">
        <f t="shared" ca="1" si="8"/>
        <v>8</v>
      </c>
      <c r="C28" s="22">
        <v>7</v>
      </c>
      <c r="D28" s="19" t="s">
        <v>43</v>
      </c>
      <c r="E28" s="23">
        <f t="shared" si="9"/>
        <v>1.363988726089973E-11</v>
      </c>
      <c r="F28" s="23">
        <f t="shared" si="10"/>
        <v>9.1231496941670696E-4</v>
      </c>
      <c r="G28" s="23">
        <f t="shared" si="11"/>
        <v>7.2326340207388123E-2</v>
      </c>
      <c r="H28" s="23">
        <f t="shared" si="12"/>
        <v>3.4183509473283504E-3</v>
      </c>
      <c r="I28" s="23">
        <f t="shared" si="13"/>
        <v>2.8600896281607863E-4</v>
      </c>
      <c r="J28" s="24">
        <f t="shared" si="14"/>
        <v>2.9739392225415804E-7</v>
      </c>
      <c r="L28" s="19" t="s">
        <v>43</v>
      </c>
      <c r="M28" s="23">
        <f t="shared" si="1"/>
        <v>1.7727190081493703E-10</v>
      </c>
      <c r="N28" s="23">
        <f t="shared" si="2"/>
        <v>1.1856975477651617E-2</v>
      </c>
      <c r="O28" s="23">
        <f t="shared" si="3"/>
        <v>0.939995145290208</v>
      </c>
      <c r="P28" s="23">
        <f t="shared" si="4"/>
        <v>4.4426875273561837E-2</v>
      </c>
      <c r="Q28" s="23">
        <f t="shared" si="5"/>
        <v>3.7171386770810068E-3</v>
      </c>
      <c r="R28" s="24">
        <f t="shared" si="6"/>
        <v>3.8651042255994893E-6</v>
      </c>
    </row>
    <row r="29" spans="1:18" x14ac:dyDescent="0.25">
      <c r="A29">
        <v>15</v>
      </c>
      <c r="B29" s="21">
        <f t="shared" ca="1" si="8"/>
        <v>8</v>
      </c>
      <c r="C29" s="22">
        <v>7</v>
      </c>
      <c r="D29" s="19" t="s">
        <v>44</v>
      </c>
      <c r="E29" s="23">
        <f t="shared" si="9"/>
        <v>4.4317975203734261E-13</v>
      </c>
      <c r="F29" s="23">
        <f t="shared" si="10"/>
        <v>2.9642438694129043E-5</v>
      </c>
      <c r="G29" s="23">
        <f t="shared" si="11"/>
        <v>0.11397441136643771</v>
      </c>
      <c r="H29" s="23">
        <f t="shared" si="12"/>
        <v>4.3316203391722792E-3</v>
      </c>
      <c r="I29" s="23">
        <f t="shared" si="13"/>
        <v>3.0356632529494887E-4</v>
      </c>
      <c r="J29" s="24">
        <f t="shared" si="14"/>
        <v>1.9325521127997448E-7</v>
      </c>
      <c r="L29" s="19" t="s">
        <v>44</v>
      </c>
      <c r="M29" s="23">
        <f t="shared" ref="M29:M36" si="15">E29/SUM($E29:$J29)</f>
        <v>3.73551809985593E-12</v>
      </c>
      <c r="N29" s="23">
        <f t="shared" ref="N29:N36" si="16">F29/SUM($E29:$J29)</f>
        <v>2.4985317076593034E-4</v>
      </c>
      <c r="O29" s="23">
        <f t="shared" ref="O29:O36" si="17">G29/SUM($E29:$J29)</f>
        <v>0.96067899000918089</v>
      </c>
      <c r="P29" s="23">
        <f t="shared" ref="P29:P36" si="18">H29/SUM($E29:$J29)</f>
        <v>3.6510797490853605E-2</v>
      </c>
      <c r="Q29" s="23">
        <f t="shared" ref="Q29:Q36" si="19">I29/SUM($E29:$J29)</f>
        <v>2.5587303964881613E-3</v>
      </c>
      <c r="R29" s="24">
        <f t="shared" ref="R29:R36" si="20">J29/SUM($E29:$J29)</f>
        <v>1.6289289759045627E-6</v>
      </c>
    </row>
    <row r="30" spans="1:18" x14ac:dyDescent="0.25">
      <c r="A30">
        <v>16</v>
      </c>
      <c r="B30" s="21">
        <f t="shared" ca="1" si="8"/>
        <v>4</v>
      </c>
      <c r="C30" s="22">
        <v>6</v>
      </c>
      <c r="D30" s="19" t="s">
        <v>146</v>
      </c>
      <c r="E30" s="23">
        <f t="shared" si="9"/>
        <v>9.3387952496398253E-15</v>
      </c>
      <c r="F30" s="23">
        <f t="shared" si="10"/>
        <v>4.0184718298187125E-5</v>
      </c>
      <c r="G30" s="23">
        <f t="shared" si="11"/>
        <v>0.11648232753861318</v>
      </c>
      <c r="H30" s="23">
        <f t="shared" si="12"/>
        <v>3.5598027553582269E-3</v>
      </c>
      <c r="I30" s="23">
        <f t="shared" si="13"/>
        <v>2.0896298237986651E-4</v>
      </c>
      <c r="J30" s="24">
        <f t="shared" si="14"/>
        <v>8.1446448795228145E-8</v>
      </c>
      <c r="L30" s="19" t="s">
        <v>146</v>
      </c>
      <c r="M30" s="23">
        <f t="shared" si="15"/>
        <v>7.7634796821894147E-14</v>
      </c>
      <c r="N30" s="23">
        <f t="shared" si="16"/>
        <v>3.3406155259107216E-4</v>
      </c>
      <c r="O30" s="23">
        <f t="shared" si="17"/>
        <v>0.96833495007295822</v>
      </c>
      <c r="P30" s="23">
        <f t="shared" si="18"/>
        <v>2.9593170880249636E-2</v>
      </c>
      <c r="Q30" s="23">
        <f t="shared" si="19"/>
        <v>1.737140417655442E-3</v>
      </c>
      <c r="R30" s="24">
        <f t="shared" si="20"/>
        <v>6.7707646811575703E-7</v>
      </c>
    </row>
    <row r="31" spans="1:18" x14ac:dyDescent="0.25">
      <c r="A31">
        <v>17</v>
      </c>
      <c r="B31" s="21">
        <f t="shared" ca="1" si="8"/>
        <v>5</v>
      </c>
      <c r="C31" s="22">
        <v>7</v>
      </c>
      <c r="D31" s="19" t="s">
        <v>147</v>
      </c>
      <c r="E31" s="23">
        <f t="shared" si="9"/>
        <v>1.9408699205473536E-16</v>
      </c>
      <c r="F31" s="23">
        <f t="shared" si="10"/>
        <v>8.3515388147768037E-7</v>
      </c>
      <c r="G31" s="23">
        <f t="shared" si="11"/>
        <v>0.11741061269634619</v>
      </c>
      <c r="H31" s="23">
        <f t="shared" si="12"/>
        <v>2.8853341608243398E-3</v>
      </c>
      <c r="I31" s="23">
        <f t="shared" si="13"/>
        <v>1.4186646744186108E-4</v>
      </c>
      <c r="J31" s="24">
        <f t="shared" si="14"/>
        <v>3.3853823405787855E-8</v>
      </c>
      <c r="L31" s="19" t="s">
        <v>147</v>
      </c>
      <c r="M31" s="23">
        <f t="shared" si="15"/>
        <v>1.6115004606178402E-15</v>
      </c>
      <c r="N31" s="23">
        <f t="shared" si="16"/>
        <v>6.9342661784799549E-6</v>
      </c>
      <c r="O31" s="23">
        <f t="shared" si="17"/>
        <v>0.97485799763554226</v>
      </c>
      <c r="P31" s="23">
        <f t="shared" si="18"/>
        <v>2.395687253421664E-2</v>
      </c>
      <c r="Q31" s="23">
        <f t="shared" si="19"/>
        <v>1.1779144764339044E-3</v>
      </c>
      <c r="R31" s="24">
        <f t="shared" si="20"/>
        <v>2.8108762691688643E-7</v>
      </c>
    </row>
    <row r="32" spans="1:18" x14ac:dyDescent="0.25">
      <c r="A32">
        <v>18</v>
      </c>
      <c r="B32" s="21">
        <f t="shared" ca="1" si="8"/>
        <v>5</v>
      </c>
      <c r="C32" s="22">
        <v>3</v>
      </c>
      <c r="D32" s="19" t="s">
        <v>148</v>
      </c>
      <c r="E32" s="23">
        <f t="shared" si="9"/>
        <v>3.8676011054828163E-16</v>
      </c>
      <c r="F32" s="23">
        <f t="shared" si="10"/>
        <v>1.115261143705526E-6</v>
      </c>
      <c r="G32" s="23">
        <f t="shared" si="11"/>
        <v>0.11820153221330949</v>
      </c>
      <c r="H32" s="23">
        <f t="shared" si="12"/>
        <v>2.3357950720861225E-3</v>
      </c>
      <c r="I32" s="23">
        <f t="shared" si="13"/>
        <v>9.6196348908768859E-5</v>
      </c>
      <c r="J32" s="24">
        <f t="shared" si="14"/>
        <v>1.4054381345844322E-8</v>
      </c>
      <c r="L32" s="19" t="s">
        <v>148</v>
      </c>
      <c r="M32" s="23">
        <f t="shared" si="15"/>
        <v>3.206044872604968E-15</v>
      </c>
      <c r="N32" s="23">
        <f t="shared" si="16"/>
        <v>9.2449484160189596E-6</v>
      </c>
      <c r="O32" s="23">
        <f t="shared" si="17"/>
        <v>0.9798306649289884</v>
      </c>
      <c r="P32" s="23">
        <f t="shared" si="18"/>
        <v>1.9362554746665917E-2</v>
      </c>
      <c r="Q32" s="23">
        <f t="shared" si="19"/>
        <v>7.9741887224374505E-4</v>
      </c>
      <c r="R32" s="24">
        <f t="shared" si="20"/>
        <v>1.1650368283224004E-7</v>
      </c>
    </row>
    <row r="33" spans="1:18" x14ac:dyDescent="0.25">
      <c r="A33">
        <v>19</v>
      </c>
      <c r="B33" s="21">
        <f t="shared" ca="1" si="8"/>
        <v>8</v>
      </c>
      <c r="C33" s="22">
        <v>4</v>
      </c>
      <c r="D33" s="19" t="s">
        <v>149</v>
      </c>
      <c r="E33" s="23">
        <f t="shared" si="9"/>
        <v>7.6945076942519233E-16</v>
      </c>
      <c r="F33" s="23">
        <f t="shared" si="10"/>
        <v>1.4868958702430493E-6</v>
      </c>
      <c r="G33" s="23">
        <f t="shared" si="11"/>
        <v>0.11880446812263984</v>
      </c>
      <c r="H33" s="23">
        <f t="shared" si="12"/>
        <v>1.8878490877999271E-3</v>
      </c>
      <c r="I33" s="23">
        <f t="shared" si="13"/>
        <v>6.512254123323918E-5</v>
      </c>
      <c r="J33" s="24">
        <f t="shared" si="14"/>
        <v>5.8251841416120023E-9</v>
      </c>
      <c r="L33" s="19" t="s">
        <v>149</v>
      </c>
      <c r="M33" s="23">
        <f t="shared" si="15"/>
        <v>6.3717917479848775E-15</v>
      </c>
      <c r="N33" s="23">
        <f t="shared" si="16"/>
        <v>1.2312926586849759E-5</v>
      </c>
      <c r="O33" s="23">
        <f t="shared" si="17"/>
        <v>0.9838151571062479</v>
      </c>
      <c r="P33" s="23">
        <f t="shared" si="18"/>
        <v>1.5633204510368402E-2</v>
      </c>
      <c r="Q33" s="23">
        <f t="shared" si="19"/>
        <v>5.3927721866824433E-4</v>
      </c>
      <c r="R33" s="24">
        <f t="shared" si="20"/>
        <v>4.8238122202078461E-8</v>
      </c>
    </row>
    <row r="34" spans="1:18" x14ac:dyDescent="0.25">
      <c r="A34">
        <v>20</v>
      </c>
      <c r="B34" s="21">
        <f t="shared" ca="1" si="8"/>
        <v>2</v>
      </c>
      <c r="C34" s="22">
        <v>1</v>
      </c>
      <c r="D34" s="19" t="s">
        <v>150</v>
      </c>
      <c r="E34" s="23">
        <f t="shared" si="9"/>
        <v>1.5292300195163705E-15</v>
      </c>
      <c r="F34" s="23">
        <f t="shared" si="10"/>
        <v>1.9803290260516694E-6</v>
      </c>
      <c r="G34" s="23">
        <f t="shared" si="11"/>
        <v>0.11928758779913255</v>
      </c>
      <c r="H34" s="23">
        <f t="shared" si="12"/>
        <v>1.5242374397609192E-3</v>
      </c>
      <c r="I34" s="23">
        <f t="shared" si="13"/>
        <v>4.4040972857906618E-5</v>
      </c>
      <c r="J34" s="24">
        <f t="shared" si="14"/>
        <v>2.4119061101039233E-9</v>
      </c>
      <c r="L34" s="19" t="s">
        <v>150</v>
      </c>
      <c r="M34" s="23">
        <f t="shared" si="15"/>
        <v>1.2653129546555578E-14</v>
      </c>
      <c r="N34" s="23">
        <f t="shared" si="16"/>
        <v>1.6385605429953939E-5</v>
      </c>
      <c r="O34" s="23">
        <f t="shared" si="17"/>
        <v>0.98700737132788741</v>
      </c>
      <c r="P34" s="23">
        <f t="shared" si="18"/>
        <v>1.2611820026332312E-2</v>
      </c>
      <c r="Q34" s="23">
        <f t="shared" si="19"/>
        <v>3.6440308378439144E-4</v>
      </c>
      <c r="R34" s="24">
        <f t="shared" si="20"/>
        <v>1.9956553347628804E-8</v>
      </c>
    </row>
    <row r="35" spans="1:18" x14ac:dyDescent="0.25">
      <c r="A35">
        <v>21</v>
      </c>
      <c r="B35" s="21">
        <f t="shared" ca="1" si="8"/>
        <v>8</v>
      </c>
      <c r="C35" s="22">
        <v>7</v>
      </c>
      <c r="D35" s="19" t="s">
        <v>151</v>
      </c>
      <c r="E35" s="23">
        <f t="shared" si="9"/>
        <v>3.1632823866388944E-17</v>
      </c>
      <c r="F35" s="23">
        <f t="shared" si="10"/>
        <v>4.0964013574884851E-8</v>
      </c>
      <c r="G35" s="23">
        <f t="shared" si="11"/>
        <v>0.11967464377350634</v>
      </c>
      <c r="H35" s="23">
        <f t="shared" si="12"/>
        <v>1.2296524525674006E-3</v>
      </c>
      <c r="I35" s="23">
        <f t="shared" si="13"/>
        <v>2.9759585175725301E-5</v>
      </c>
      <c r="J35" s="24">
        <f t="shared" si="14"/>
        <v>9.9782766738144026E-10</v>
      </c>
      <c r="L35" s="19" t="s">
        <v>151</v>
      </c>
      <c r="M35" s="23">
        <f t="shared" si="15"/>
        <v>2.6157076001626744E-16</v>
      </c>
      <c r="N35" s="23">
        <f t="shared" si="16"/>
        <v>3.3873005487456348E-7</v>
      </c>
      <c r="O35" s="23">
        <f t="shared" si="17"/>
        <v>0.98958561710240289</v>
      </c>
      <c r="P35" s="23">
        <f t="shared" si="18"/>
        <v>1.0167954904452206E-2</v>
      </c>
      <c r="Q35" s="23">
        <f t="shared" si="19"/>
        <v>2.4608101208613108E-4</v>
      </c>
      <c r="R35" s="24">
        <f t="shared" si="20"/>
        <v>8.2510035280014187E-9</v>
      </c>
    </row>
    <row r="36" spans="1:18" x14ac:dyDescent="0.25">
      <c r="A36">
        <v>22</v>
      </c>
      <c r="B36" s="21">
        <f t="shared" ca="1" si="8"/>
        <v>1</v>
      </c>
      <c r="C36" s="22">
        <v>4</v>
      </c>
      <c r="D36" s="19" t="s">
        <v>152</v>
      </c>
      <c r="E36" s="23">
        <f t="shared" si="9"/>
        <v>6.2776982403904177E-17</v>
      </c>
      <c r="F36" s="23">
        <f t="shared" si="10"/>
        <v>5.4479083825658955E-8</v>
      </c>
      <c r="G36" s="23">
        <f t="shared" si="11"/>
        <v>0.11998725607366635</v>
      </c>
      <c r="H36" s="23">
        <f t="shared" si="12"/>
        <v>9.9137560318408998E-4</v>
      </c>
      <c r="I36" s="23">
        <f t="shared" si="13"/>
        <v>2.0096615987034037E-5</v>
      </c>
      <c r="J36" s="24">
        <f t="shared" si="14"/>
        <v>4.1255017640007095E-10</v>
      </c>
      <c r="L36" s="19" t="s">
        <v>152</v>
      </c>
      <c r="M36" s="23">
        <f t="shared" si="15"/>
        <v>5.1882325385203297E-16</v>
      </c>
      <c r="N36" s="23">
        <f t="shared" si="16"/>
        <v>4.5024489000522915E-7</v>
      </c>
      <c r="O36" s="23">
        <f t="shared" si="17"/>
        <v>0.99164018774252438</v>
      </c>
      <c r="P36" s="23">
        <f t="shared" si="18"/>
        <v>8.1932691973659356E-3</v>
      </c>
      <c r="Q36" s="23">
        <f t="shared" si="19"/>
        <v>1.6608940567935522E-4</v>
      </c>
      <c r="R36" s="24">
        <f t="shared" si="20"/>
        <v>3.4095398775300731E-9</v>
      </c>
    </row>
    <row r="37" spans="1:18" x14ac:dyDescent="0.25">
      <c r="A37">
        <v>23</v>
      </c>
      <c r="B37" s="21">
        <f t="shared" ca="1" si="8"/>
        <v>3</v>
      </c>
      <c r="C37" s="22">
        <v>3</v>
      </c>
      <c r="D37" s="19" t="s">
        <v>153</v>
      </c>
      <c r="E37" s="23">
        <f t="shared" si="9"/>
        <v>1.245175809244879E-16</v>
      </c>
      <c r="F37" s="23">
        <f t="shared" si="10"/>
        <v>7.241438647584102E-8</v>
      </c>
      <c r="G37" s="23">
        <f t="shared" si="11"/>
        <v>0.12023637276378107</v>
      </c>
      <c r="H37" s="23">
        <f t="shared" si="12"/>
        <v>7.9884374674317872E-4</v>
      </c>
      <c r="I37" s="23">
        <f t="shared" si="13"/>
        <v>1.3563968130480677E-5</v>
      </c>
      <c r="J37" s="24">
        <f t="shared" si="14"/>
        <v>1.7047699387650367E-10</v>
      </c>
      <c r="L37" s="19" t="s">
        <v>153</v>
      </c>
      <c r="M37" s="23">
        <f t="shared" ref="M37:M49" si="21">E37/SUM($E37:$J37)</f>
        <v>1.0286556028676242E-15</v>
      </c>
      <c r="N37" s="23">
        <f t="shared" ref="N37:N49" si="22">F37/SUM($E37:$J37)</f>
        <v>5.9822447419508227E-7</v>
      </c>
      <c r="O37" s="23">
        <f t="shared" ref="O37:O49" si="23">G37/SUM($E37:$J37)</f>
        <v>0.99328799671227852</v>
      </c>
      <c r="P37" s="23">
        <f t="shared" ref="P37:P49" si="24">H37/SUM($E37:$J37)</f>
        <v>6.5993499857780486E-3</v>
      </c>
      <c r="Q37" s="23">
        <f t="shared" ref="Q37:Q49" si="25">I37/SUM($E37:$J37)</f>
        <v>1.1205366913607364E-4</v>
      </c>
      <c r="R37" s="24">
        <f t="shared" ref="R37:R49" si="26">J37/SUM($E37:$J37)</f>
        <v>1.4083321697153855E-9</v>
      </c>
    </row>
    <row r="38" spans="1:18" x14ac:dyDescent="0.25">
      <c r="A38">
        <v>24</v>
      </c>
      <c r="B38" s="21">
        <f t="shared" ca="1" si="8"/>
        <v>5</v>
      </c>
      <c r="C38" s="22">
        <v>3</v>
      </c>
      <c r="D38" s="19" t="s">
        <v>154</v>
      </c>
      <c r="E38" s="23">
        <f t="shared" si="9"/>
        <v>2.4687734468822981E-16</v>
      </c>
      <c r="F38" s="23">
        <f t="shared" si="10"/>
        <v>9.6214436266375726E-8</v>
      </c>
      <c r="G38" s="23">
        <f t="shared" si="11"/>
        <v>0.12043616960136377</v>
      </c>
      <c r="H38" s="23">
        <f t="shared" si="12"/>
        <v>6.4343662361335979E-4</v>
      </c>
      <c r="I38" s="23">
        <f t="shared" si="13"/>
        <v>9.15104964611268E-6</v>
      </c>
      <c r="J38" s="24">
        <f t="shared" si="14"/>
        <v>7.041660848576928E-11</v>
      </c>
      <c r="L38" s="19" t="s">
        <v>154</v>
      </c>
      <c r="M38" s="23">
        <f t="shared" si="21"/>
        <v>2.0388114795964162E-15</v>
      </c>
      <c r="N38" s="23">
        <f t="shared" si="22"/>
        <v>7.9457715089454662E-7</v>
      </c>
      <c r="O38" s="23">
        <f t="shared" si="23"/>
        <v>0.99460987581493598</v>
      </c>
      <c r="P38" s="23">
        <f t="shared" si="24"/>
        <v>5.3137560122106268E-3</v>
      </c>
      <c r="Q38" s="23">
        <f t="shared" si="25"/>
        <v>7.5573014171926819E-5</v>
      </c>
      <c r="R38" s="24">
        <f t="shared" si="26"/>
        <v>5.8152841005453964E-10</v>
      </c>
    </row>
    <row r="39" spans="1:18" x14ac:dyDescent="0.25">
      <c r="A39">
        <v>25</v>
      </c>
      <c r="B39" s="21">
        <f t="shared" ca="1" si="8"/>
        <v>6</v>
      </c>
      <c r="C39" s="22">
        <v>2</v>
      </c>
      <c r="D39" s="19" t="s">
        <v>155</v>
      </c>
      <c r="E39" s="23">
        <f t="shared" si="9"/>
        <v>4.893147551031399E-16</v>
      </c>
      <c r="F39" s="23">
        <f t="shared" si="10"/>
        <v>1.2779449176887292E-7</v>
      </c>
      <c r="G39" s="23">
        <f t="shared" si="11"/>
        <v>0.12059644744256098</v>
      </c>
      <c r="H39" s="23">
        <f t="shared" si="12"/>
        <v>5.1809121119053613E-4</v>
      </c>
      <c r="I39" s="23">
        <f t="shared" si="13"/>
        <v>6.1717961573740238E-6</v>
      </c>
      <c r="J39" s="24">
        <f t="shared" si="14"/>
        <v>2.9076420502726985E-11</v>
      </c>
      <c r="L39" s="19" t="s">
        <v>155</v>
      </c>
      <c r="M39" s="23">
        <f t="shared" si="21"/>
        <v>4.0398891064336991E-15</v>
      </c>
      <c r="N39" s="23">
        <f t="shared" si="22"/>
        <v>1.0550991356279007E-6</v>
      </c>
      <c r="O39" s="23">
        <f t="shared" si="23"/>
        <v>0.99567051517813498</v>
      </c>
      <c r="P39" s="23">
        <f t="shared" si="24"/>
        <v>4.2774737904368119E-3</v>
      </c>
      <c r="Q39" s="23">
        <f t="shared" si="25"/>
        <v>5.0955692227284502E-5</v>
      </c>
      <c r="R39" s="24">
        <f t="shared" si="26"/>
        <v>2.4006125549656133E-10</v>
      </c>
    </row>
    <row r="40" spans="1:18" x14ac:dyDescent="0.25">
      <c r="A40">
        <v>26</v>
      </c>
      <c r="B40" s="21">
        <f t="shared" ca="1" si="8"/>
        <v>3</v>
      </c>
      <c r="C40" s="22">
        <v>7</v>
      </c>
      <c r="D40" s="19" t="s">
        <v>156</v>
      </c>
      <c r="E40" s="23">
        <f t="shared" si="9"/>
        <v>1.0099722766084248E-17</v>
      </c>
      <c r="F40" s="23">
        <f t="shared" si="10"/>
        <v>2.6377478390697517E-9</v>
      </c>
      <c r="G40" s="23">
        <f t="shared" si="11"/>
        <v>0.12072504996534886</v>
      </c>
      <c r="H40" s="23">
        <f t="shared" si="12"/>
        <v>4.1705369456758917E-4</v>
      </c>
      <c r="I40" s="23">
        <f t="shared" si="13"/>
        <v>4.161381531894901E-6</v>
      </c>
      <c r="J40" s="24">
        <f t="shared" si="14"/>
        <v>1.2003062774828068E-11</v>
      </c>
      <c r="L40" s="19" t="s">
        <v>156</v>
      </c>
      <c r="M40" s="23">
        <f t="shared" si="21"/>
        <v>8.336800595317018E-17</v>
      </c>
      <c r="N40" s="23">
        <f t="shared" si="22"/>
        <v>2.1773248894413713E-8</v>
      </c>
      <c r="O40" s="23">
        <f t="shared" si="23"/>
        <v>0.99652306477221342</v>
      </c>
      <c r="P40" s="23">
        <f t="shared" si="24"/>
        <v>3.4425632957232762E-3</v>
      </c>
      <c r="Q40" s="23">
        <f t="shared" si="25"/>
        <v>3.4350059735246861E-5</v>
      </c>
      <c r="R40" s="24">
        <f t="shared" si="26"/>
        <v>9.90790967281284E-11</v>
      </c>
    </row>
    <row r="41" spans="1:18" x14ac:dyDescent="0.25">
      <c r="A41">
        <v>27</v>
      </c>
      <c r="B41" s="21">
        <f t="shared" ca="1" si="8"/>
        <v>5</v>
      </c>
      <c r="C41" s="22">
        <v>2</v>
      </c>
      <c r="D41" s="19" t="s">
        <v>157</v>
      </c>
      <c r="E41" s="23">
        <f t="shared" si="9"/>
        <v>2.0008321428760843E-17</v>
      </c>
      <c r="F41" s="23">
        <f t="shared" si="10"/>
        <v>3.5018641971848722E-9</v>
      </c>
      <c r="G41" s="23">
        <f t="shared" si="11"/>
        <v>0.12082842160363087</v>
      </c>
      <c r="H41" s="23">
        <f t="shared" si="12"/>
        <v>3.3564992133301946E-4</v>
      </c>
      <c r="I41" s="23">
        <f t="shared" si="13"/>
        <v>2.8052548783784938E-6</v>
      </c>
      <c r="J41" s="24">
        <f t="shared" si="14"/>
        <v>4.9539548364064207E-12</v>
      </c>
      <c r="L41" s="19" t="s">
        <v>157</v>
      </c>
      <c r="M41" s="23">
        <f t="shared" si="21"/>
        <v>1.6513028462418546E-16</v>
      </c>
      <c r="N41" s="23">
        <f t="shared" si="22"/>
        <v>2.890116662985835E-8</v>
      </c>
      <c r="O41" s="23">
        <f t="shared" si="23"/>
        <v>0.99720667329035106</v>
      </c>
      <c r="P41" s="23">
        <f t="shared" si="24"/>
        <v>2.770145773654717E-3</v>
      </c>
      <c r="Q41" s="23">
        <f t="shared" si="25"/>
        <v>2.3151993942088244E-5</v>
      </c>
      <c r="R41" s="24">
        <f t="shared" si="26"/>
        <v>4.0885387365641483E-11</v>
      </c>
    </row>
    <row r="42" spans="1:18" x14ac:dyDescent="0.25">
      <c r="A42">
        <v>28</v>
      </c>
      <c r="B42" s="21">
        <f t="shared" ca="1" si="8"/>
        <v>6</v>
      </c>
      <c r="C42" s="22">
        <v>7</v>
      </c>
      <c r="D42" s="19" t="s">
        <v>158</v>
      </c>
      <c r="E42" s="23">
        <f t="shared" si="9"/>
        <v>4.1282571156046364E-19</v>
      </c>
      <c r="F42" s="23">
        <f t="shared" si="10"/>
        <v>7.2252916574645873E-11</v>
      </c>
      <c r="G42" s="23">
        <f t="shared" si="11"/>
        <v>0.12091130913645506</v>
      </c>
      <c r="H42" s="23">
        <f t="shared" si="12"/>
        <v>2.7008921293133494E-4</v>
      </c>
      <c r="I42" s="23">
        <f t="shared" si="13"/>
        <v>1.8907461719372066E-6</v>
      </c>
      <c r="J42" s="24">
        <f t="shared" si="14"/>
        <v>2.0442693682820742E-12</v>
      </c>
      <c r="L42" s="19" t="s">
        <v>158</v>
      </c>
      <c r="M42" s="23">
        <f t="shared" si="21"/>
        <v>3.4066224344004231E-18</v>
      </c>
      <c r="N42" s="23">
        <f t="shared" si="22"/>
        <v>5.9622838321687401E-10</v>
      </c>
      <c r="O42" s="23">
        <f t="shared" si="23"/>
        <v>0.99775563086904473</v>
      </c>
      <c r="P42" s="23">
        <f t="shared" si="24"/>
        <v>2.2287661506923346E-3</v>
      </c>
      <c r="Q42" s="23">
        <f t="shared" si="25"/>
        <v>1.5602367165385803E-5</v>
      </c>
      <c r="R42" s="24">
        <f t="shared" si="26"/>
        <v>1.6869234877894273E-11</v>
      </c>
    </row>
    <row r="43" spans="1:18" x14ac:dyDescent="0.25">
      <c r="A43">
        <v>29</v>
      </c>
      <c r="B43" s="21">
        <f t="shared" ca="1" si="8"/>
        <v>1</v>
      </c>
      <c r="C43" s="22">
        <v>3</v>
      </c>
      <c r="D43" s="19" t="s">
        <v>159</v>
      </c>
      <c r="E43" s="23">
        <f t="shared" si="9"/>
        <v>8.1758938425610152E-19</v>
      </c>
      <c r="F43" s="23">
        <f t="shared" si="10"/>
        <v>9.58933983007139E-11</v>
      </c>
      <c r="G43" s="23">
        <f t="shared" si="11"/>
        <v>0.12097787024287167</v>
      </c>
      <c r="H43" s="23">
        <f t="shared" si="12"/>
        <v>2.1730469969250262E-4</v>
      </c>
      <c r="I43" s="23">
        <f t="shared" si="13"/>
        <v>1.2741933185065072E-6</v>
      </c>
      <c r="J43" s="24">
        <f t="shared" si="14"/>
        <v>8.4346174389471371E-13</v>
      </c>
      <c r="L43" s="19" t="s">
        <v>159</v>
      </c>
      <c r="M43" s="23">
        <f t="shared" si="21"/>
        <v>6.7459846343093238E-18</v>
      </c>
      <c r="N43" s="23">
        <f t="shared" si="22"/>
        <v>7.9122283621247028E-10</v>
      </c>
      <c r="O43" s="23">
        <f t="shared" si="23"/>
        <v>0.99819649015188272</v>
      </c>
      <c r="P43" s="23">
        <f t="shared" si="24"/>
        <v>1.7929955957324854E-3</v>
      </c>
      <c r="Q43" s="23">
        <f t="shared" si="25"/>
        <v>1.0513454202448392E-5</v>
      </c>
      <c r="R43" s="24">
        <f t="shared" si="26"/>
        <v>6.9594592022725639E-12</v>
      </c>
    </row>
    <row r="44" spans="1:18" x14ac:dyDescent="0.25">
      <c r="A44">
        <v>30</v>
      </c>
      <c r="B44" s="21">
        <f t="shared" ca="1" si="8"/>
        <v>20</v>
      </c>
      <c r="C44" s="22">
        <v>6</v>
      </c>
      <c r="D44" s="19" t="s">
        <v>160</v>
      </c>
      <c r="E44" s="23">
        <f t="shared" si="9"/>
        <v>1.6864961585773309E-20</v>
      </c>
      <c r="F44" s="23">
        <f t="shared" si="10"/>
        <v>1.2725500615750564E-10</v>
      </c>
      <c r="G44" s="23">
        <f t="shared" si="11"/>
        <v>0.12103132443091577</v>
      </c>
      <c r="H44" s="23">
        <f t="shared" si="12"/>
        <v>1.7481707058391734E-4</v>
      </c>
      <c r="I44" s="23">
        <f t="shared" si="13"/>
        <v>8.5859875986661865E-7</v>
      </c>
      <c r="J44" s="24">
        <f t="shared" si="14"/>
        <v>3.4797296011362823E-13</v>
      </c>
      <c r="L44" s="19" t="s">
        <v>160</v>
      </c>
      <c r="M44" s="23">
        <f t="shared" si="21"/>
        <v>1.3914181156260035E-19</v>
      </c>
      <c r="N44" s="23">
        <f t="shared" si="22"/>
        <v>1.049898157022888E-9</v>
      </c>
      <c r="O44" s="23">
        <f t="shared" si="23"/>
        <v>0.99855061344133167</v>
      </c>
      <c r="P44" s="23">
        <f t="shared" si="24"/>
        <v>1.4423017668556337E-3</v>
      </c>
      <c r="Q44" s="23">
        <f t="shared" si="25"/>
        <v>7.0837390435577143E-6</v>
      </c>
      <c r="R44" s="24">
        <f t="shared" si="26"/>
        <v>2.8708982109899434E-12</v>
      </c>
    </row>
    <row r="45" spans="1:18" x14ac:dyDescent="0.25">
      <c r="A45">
        <v>31</v>
      </c>
      <c r="B45" s="21">
        <f t="shared" ca="1" si="8"/>
        <v>4</v>
      </c>
      <c r="C45" s="22">
        <v>8</v>
      </c>
      <c r="D45" s="19" t="s">
        <v>161</v>
      </c>
      <c r="E45" s="23">
        <f t="shared" si="9"/>
        <v>3.4785452890650088E-22</v>
      </c>
      <c r="F45" s="23">
        <f t="shared" si="10"/>
        <v>2.6247453925572202E-12</v>
      </c>
      <c r="G45" s="23">
        <f t="shared" si="11"/>
        <v>0.12107426187976146</v>
      </c>
      <c r="H45" s="23">
        <f t="shared" si="12"/>
        <v>1.4062442226842428E-4</v>
      </c>
      <c r="I45" s="23">
        <f t="shared" si="13"/>
        <v>5.7850535522388001E-7</v>
      </c>
      <c r="J45" s="24">
        <f t="shared" si="14"/>
        <v>1.4354491054949718E-13</v>
      </c>
      <c r="L45" s="19" t="s">
        <v>161</v>
      </c>
      <c r="M45" s="23">
        <f t="shared" si="21"/>
        <v>2.8697207031405407E-21</v>
      </c>
      <c r="N45" s="23">
        <f t="shared" si="22"/>
        <v>2.1653552182207719E-11</v>
      </c>
      <c r="O45" s="23">
        <f t="shared" si="23"/>
        <v>0.99883510795744512</v>
      </c>
      <c r="P45" s="23">
        <f t="shared" si="24"/>
        <v>1.1601194821854539E-3</v>
      </c>
      <c r="Q45" s="23">
        <f t="shared" si="25"/>
        <v>4.7725375316584406E-6</v>
      </c>
      <c r="R45" s="24">
        <f t="shared" si="26"/>
        <v>1.1842128458964865E-12</v>
      </c>
    </row>
    <row r="46" spans="1:18" x14ac:dyDescent="0.25">
      <c r="A46">
        <v>32</v>
      </c>
      <c r="B46" s="21">
        <f t="shared" ca="1" si="8"/>
        <v>8</v>
      </c>
      <c r="C46" s="22">
        <v>4</v>
      </c>
      <c r="D46" s="19" t="s">
        <v>162</v>
      </c>
      <c r="E46" s="23">
        <f t="shared" si="9"/>
        <v>6.8873296875372972E-22</v>
      </c>
      <c r="F46" s="23">
        <f t="shared" si="10"/>
        <v>3.4826129759717413E-12</v>
      </c>
      <c r="G46" s="23">
        <f t="shared" si="11"/>
        <v>0.12110875683984022</v>
      </c>
      <c r="H46" s="23">
        <f t="shared" si="12"/>
        <v>1.1311164951308177E-4</v>
      </c>
      <c r="I46" s="23">
        <f t="shared" si="13"/>
        <v>3.89757231752106E-7</v>
      </c>
      <c r="J46" s="24">
        <f t="shared" si="14"/>
        <v>5.9210642294824323E-14</v>
      </c>
      <c r="L46" s="19" t="s">
        <v>162</v>
      </c>
      <c r="M46" s="23">
        <f t="shared" si="21"/>
        <v>5.681571839163529E-21</v>
      </c>
      <c r="N46" s="23">
        <f t="shared" si="22"/>
        <v>2.8729154416392798E-11</v>
      </c>
      <c r="O46" s="23">
        <f t="shared" si="23"/>
        <v>0.99906369166912834</v>
      </c>
      <c r="P46" s="23">
        <f t="shared" si="24"/>
        <v>9.3309307338335589E-4</v>
      </c>
      <c r="Q46" s="23">
        <f t="shared" si="25"/>
        <v>3.2152282706026724E-6</v>
      </c>
      <c r="R46" s="24">
        <f t="shared" si="26"/>
        <v>4.884469498386229E-13</v>
      </c>
    </row>
    <row r="47" spans="1:18" x14ac:dyDescent="0.25">
      <c r="A47">
        <v>33</v>
      </c>
      <c r="B47" s="21">
        <f t="shared" ca="1" si="8"/>
        <v>4</v>
      </c>
      <c r="C47" s="22">
        <v>1</v>
      </c>
      <c r="D47" s="19" t="s">
        <v>163</v>
      </c>
      <c r="E47" s="23">
        <f t="shared" si="9"/>
        <v>1.3635772413992468E-21</v>
      </c>
      <c r="F47" s="23">
        <f t="shared" si="10"/>
        <v>4.6206056686365084E-12</v>
      </c>
      <c r="G47" s="23">
        <f t="shared" si="11"/>
        <v>0.12113647261488181</v>
      </c>
      <c r="H47" s="23">
        <f t="shared" si="12"/>
        <v>9.0976574654877209E-5</v>
      </c>
      <c r="I47" s="23">
        <f t="shared" si="13"/>
        <v>2.6257697543255156E-7</v>
      </c>
      <c r="J47" s="24">
        <f t="shared" si="14"/>
        <v>2.4422347491931147E-14</v>
      </c>
      <c r="L47" s="19" t="s">
        <v>163</v>
      </c>
      <c r="M47" s="23">
        <f t="shared" si="21"/>
        <v>1.124806549160382E-20</v>
      </c>
      <c r="N47" s="23">
        <f t="shared" si="22"/>
        <v>3.8115094322318608E-11</v>
      </c>
      <c r="O47" s="23">
        <f t="shared" si="23"/>
        <v>0.99924737376510442</v>
      </c>
      <c r="P47" s="23">
        <f t="shared" si="24"/>
        <v>7.5046021512486084E-4</v>
      </c>
      <c r="Q47" s="23">
        <f t="shared" si="25"/>
        <v>2.1659814542092565E-6</v>
      </c>
      <c r="R47" s="24">
        <f t="shared" si="26"/>
        <v>2.0145845479648645E-13</v>
      </c>
    </row>
    <row r="48" spans="1:18" x14ac:dyDescent="0.25">
      <c r="A48">
        <v>34</v>
      </c>
      <c r="B48" s="21">
        <f t="shared" ca="1" si="8"/>
        <v>7</v>
      </c>
      <c r="C48" s="22">
        <v>2</v>
      </c>
      <c r="D48" s="19" t="s">
        <v>164</v>
      </c>
      <c r="E48" s="23">
        <f t="shared" si="9"/>
        <v>2.6995357179849165E-21</v>
      </c>
      <c r="F48" s="23">
        <f t="shared" si="10"/>
        <v>6.1301776701729091E-12</v>
      </c>
      <c r="G48" s="23">
        <f t="shared" si="11"/>
        <v>0.12115874406901891</v>
      </c>
      <c r="H48" s="23">
        <f t="shared" si="12"/>
        <v>7.3169870974673938E-5</v>
      </c>
      <c r="I48" s="23">
        <f t="shared" si="13"/>
        <v>1.7688848542708929E-7</v>
      </c>
      <c r="J48" s="24">
        <f t="shared" si="14"/>
        <v>1.0072922739824323E-14</v>
      </c>
      <c r="L48" s="19" t="s">
        <v>164</v>
      </c>
      <c r="M48" s="23">
        <f t="shared" si="21"/>
        <v>2.226750111624761E-20</v>
      </c>
      <c r="N48" s="23">
        <f t="shared" si="22"/>
        <v>5.0565635121607286E-11</v>
      </c>
      <c r="O48" s="23">
        <f t="shared" si="23"/>
        <v>0.99939498885901079</v>
      </c>
      <c r="P48" s="23">
        <f t="shared" si="24"/>
        <v>6.0355200071975828E-4</v>
      </c>
      <c r="Q48" s="23">
        <f t="shared" si="25"/>
        <v>1.4590896206549352E-6</v>
      </c>
      <c r="R48" s="24">
        <f t="shared" si="26"/>
        <v>8.3087923919133462E-14</v>
      </c>
    </row>
    <row r="49" spans="1:18" x14ac:dyDescent="0.25">
      <c r="A49">
        <v>35</v>
      </c>
      <c r="B49" s="21">
        <f t="shared" ca="1" si="8"/>
        <v>4</v>
      </c>
      <c r="C49" s="22">
        <v>6</v>
      </c>
      <c r="D49" s="19" t="s">
        <v>165</v>
      </c>
      <c r="E49" s="23">
        <f t="shared" si="9"/>
        <v>5.5668752790619025E-23</v>
      </c>
      <c r="F49" s="23">
        <f t="shared" si="10"/>
        <v>8.1326396487251715E-12</v>
      </c>
      <c r="G49" s="23">
        <f t="shared" si="11"/>
        <v>0.12117664239915506</v>
      </c>
      <c r="H49" s="23">
        <f t="shared" si="12"/>
        <v>5.8846320070176436E-5</v>
      </c>
      <c r="I49" s="23">
        <f t="shared" si="13"/>
        <v>1.191589856868197E-7</v>
      </c>
      <c r="J49" s="24">
        <f t="shared" si="14"/>
        <v>4.1543961959566734E-15</v>
      </c>
      <c r="L49" s="19" t="s">
        <v>165</v>
      </c>
      <c r="M49" s="23">
        <f t="shared" si="21"/>
        <v>4.5917823782271695E-22</v>
      </c>
      <c r="N49" s="23">
        <f t="shared" si="22"/>
        <v>6.7081279093755298E-11</v>
      </c>
      <c r="O49" s="23">
        <f t="shared" si="23"/>
        <v>0.99951362897237306</v>
      </c>
      <c r="P49" s="23">
        <f t="shared" si="24"/>
        <v>4.8538808932555445E-4</v>
      </c>
      <c r="Q49" s="23">
        <f t="shared" si="25"/>
        <v>9.8287118581964172E-7</v>
      </c>
      <c r="R49" s="24">
        <f t="shared" si="26"/>
        <v>3.4267128844284848E-14</v>
      </c>
    </row>
    <row r="50" spans="1:18" x14ac:dyDescent="0.25">
      <c r="A50">
        <v>36</v>
      </c>
      <c r="B50" s="21">
        <f t="shared" ca="1" si="8"/>
        <v>3</v>
      </c>
      <c r="C50" s="22">
        <v>6</v>
      </c>
      <c r="D50" s="19" t="s">
        <v>166</v>
      </c>
      <c r="E50" s="23">
        <f t="shared" si="9"/>
        <v>1.1479455945567925E-24</v>
      </c>
      <c r="F50" s="23">
        <f t="shared" si="10"/>
        <v>1.0788905720912311E-11</v>
      </c>
      <c r="G50" s="23">
        <f t="shared" si="11"/>
        <v>0.12119102751290023</v>
      </c>
      <c r="H50" s="23">
        <f t="shared" si="12"/>
        <v>4.7325338709241561E-5</v>
      </c>
      <c r="I50" s="23">
        <f t="shared" si="13"/>
        <v>8.0267813508604068E-8</v>
      </c>
      <c r="J50" s="24">
        <f t="shared" si="14"/>
        <v>1.7133564422142424E-15</v>
      </c>
      <c r="L50" s="19" t="s">
        <v>166</v>
      </c>
      <c r="M50" s="23">
        <f t="shared" ref="M50:M87" si="27">E50/SUM($E50:$J50)</f>
        <v>9.468495797235069E-24</v>
      </c>
      <c r="N50" s="23">
        <f t="shared" ref="N50:N87" si="28">F50/SUM($E50:$J50)</f>
        <v>8.898915502582183E-11</v>
      </c>
      <c r="O50" s="23">
        <f t="shared" ref="O50:O87" si="29">G50/SUM($E50:$J50)</f>
        <v>0.99960898853532321</v>
      </c>
      <c r="P50" s="23">
        <f t="shared" ref="P50:P87" si="30">H50/SUM($E50:$J50)</f>
        <v>3.9034930992891317E-4</v>
      </c>
      <c r="Q50" s="23">
        <f t="shared" ref="Q50:Q87" si="31">I50/SUM($E50:$J50)</f>
        <v>6.6206574463391577E-7</v>
      </c>
      <c r="R50" s="24">
        <f t="shared" ref="R50:R87" si="32">J50/SUM($E50:$J50)</f>
        <v>1.4132122941361736E-14</v>
      </c>
    </row>
    <row r="51" spans="1:18" x14ac:dyDescent="0.25">
      <c r="A51">
        <v>37</v>
      </c>
      <c r="B51" s="21">
        <f t="shared" ca="1" si="8"/>
        <v>1</v>
      </c>
      <c r="C51" s="22">
        <v>1</v>
      </c>
      <c r="D51" s="19" t="s">
        <v>167</v>
      </c>
      <c r="E51" s="23">
        <f t="shared" si="9"/>
        <v>2.2724389913364164E-24</v>
      </c>
      <c r="F51" s="23">
        <f t="shared" si="10"/>
        <v>1.4312422433319678E-11</v>
      </c>
      <c r="G51" s="23">
        <f t="shared" si="11"/>
        <v>0.12120258985990794</v>
      </c>
      <c r="H51" s="23">
        <f t="shared" si="12"/>
        <v>3.8059057718069035E-5</v>
      </c>
      <c r="I51" s="23">
        <f t="shared" si="13"/>
        <v>5.4068702478436452E-8</v>
      </c>
      <c r="J51" s="24">
        <f t="shared" si="14"/>
        <v>7.0660614706808688E-16</v>
      </c>
      <c r="L51" s="19" t="s">
        <v>167</v>
      </c>
      <c r="M51" s="23">
        <f t="shared" si="27"/>
        <v>1.8743202036071917E-23</v>
      </c>
      <c r="N51" s="23">
        <f t="shared" si="28"/>
        <v>1.180496489965415E-10</v>
      </c>
      <c r="O51" s="23">
        <f t="shared" si="29"/>
        <v>0.99968564071478971</v>
      </c>
      <c r="P51" s="23">
        <f t="shared" si="30"/>
        <v>3.139132055170253E-4</v>
      </c>
      <c r="Q51" s="23">
        <f t="shared" si="31"/>
        <v>4.4596163780203677E-7</v>
      </c>
      <c r="R51" s="24">
        <f t="shared" si="32"/>
        <v>5.8281264425227513E-15</v>
      </c>
    </row>
    <row r="52" spans="1:18" x14ac:dyDescent="0.25">
      <c r="A52">
        <v>38</v>
      </c>
      <c r="B52" s="21">
        <f t="shared" ca="1" si="8"/>
        <v>3</v>
      </c>
      <c r="C52" s="22">
        <v>4</v>
      </c>
      <c r="D52" s="19" t="s">
        <v>168</v>
      </c>
      <c r="E52" s="23">
        <f t="shared" si="9"/>
        <v>4.4983684886572603E-24</v>
      </c>
      <c r="F52" s="23">
        <f t="shared" si="10"/>
        <v>1.8986318546943758E-11</v>
      </c>
      <c r="G52" s="23">
        <f t="shared" si="11"/>
        <v>0.12121188393666825</v>
      </c>
      <c r="H52" s="23">
        <f t="shared" si="12"/>
        <v>3.0606537537909968E-5</v>
      </c>
      <c r="I52" s="23">
        <f t="shared" si="13"/>
        <v>3.6420200420499669E-8</v>
      </c>
      <c r="J52" s="24">
        <f t="shared" si="14"/>
        <v>2.9140632212613757E-16</v>
      </c>
      <c r="L52" s="19" t="s">
        <v>168</v>
      </c>
      <c r="M52" s="23">
        <f t="shared" si="27"/>
        <v>3.7102233046252548E-23</v>
      </c>
      <c r="N52" s="23">
        <f t="shared" si="28"/>
        <v>1.5659784590687556E-10</v>
      </c>
      <c r="O52" s="23">
        <f t="shared" si="29"/>
        <v>0.99974725884138971</v>
      </c>
      <c r="P52" s="23">
        <f t="shared" si="30"/>
        <v>2.5244061070892266E-4</v>
      </c>
      <c r="Q52" s="23">
        <f t="shared" si="31"/>
        <v>3.0039130120172769E-7</v>
      </c>
      <c r="R52" s="24">
        <f t="shared" si="32"/>
        <v>2.4034992468797438E-15</v>
      </c>
    </row>
    <row r="53" spans="1:18" x14ac:dyDescent="0.25">
      <c r="A53">
        <v>39</v>
      </c>
      <c r="B53" s="21">
        <f t="shared" ca="1" si="8"/>
        <v>6</v>
      </c>
      <c r="C53" s="22">
        <v>3</v>
      </c>
      <c r="D53" s="19" t="s">
        <v>169</v>
      </c>
      <c r="E53" s="23">
        <f t="shared" si="9"/>
        <v>8.9045359311006109E-24</v>
      </c>
      <c r="F53" s="23">
        <f t="shared" si="10"/>
        <v>2.5186153550022486E-11</v>
      </c>
      <c r="G53" s="23">
        <f t="shared" si="11"/>
        <v>0.12121935513451849</v>
      </c>
      <c r="H53" s="23">
        <f t="shared" si="12"/>
        <v>2.461295954411996E-5</v>
      </c>
      <c r="I53" s="23">
        <f t="shared" si="13"/>
        <v>2.4531956264807762E-8</v>
      </c>
      <c r="J53" s="24">
        <f t="shared" si="14"/>
        <v>1.2017496234398718E-16</v>
      </c>
      <c r="L53" s="19" t="s">
        <v>169</v>
      </c>
      <c r="M53" s="23">
        <f t="shared" si="27"/>
        <v>7.344311034623537E-23</v>
      </c>
      <c r="N53" s="23">
        <f t="shared" si="28"/>
        <v>2.077311460904957E-10</v>
      </c>
      <c r="O53" s="23">
        <f t="shared" si="29"/>
        <v>0.99979679391821463</v>
      </c>
      <c r="P53" s="23">
        <f t="shared" si="30"/>
        <v>2.0300353861594237E-4</v>
      </c>
      <c r="Q53" s="23">
        <f t="shared" si="31"/>
        <v>2.0233543723177541E-7</v>
      </c>
      <c r="R53" s="24">
        <f t="shared" si="32"/>
        <v>9.9118281834966152E-16</v>
      </c>
    </row>
    <row r="54" spans="1:18" x14ac:dyDescent="0.25">
      <c r="A54">
        <v>40</v>
      </c>
      <c r="B54" s="21">
        <f t="shared" ca="1" si="8"/>
        <v>5</v>
      </c>
      <c r="C54" s="22">
        <v>1</v>
      </c>
      <c r="D54" s="19" t="s">
        <v>170</v>
      </c>
      <c r="E54" s="23">
        <f t="shared" si="9"/>
        <v>1.7626346483096487E-23</v>
      </c>
      <c r="F54" s="23">
        <f t="shared" si="10"/>
        <v>3.341009266288806E-11</v>
      </c>
      <c r="G54" s="23">
        <f t="shared" si="11"/>
        <v>0.12122536126258351</v>
      </c>
      <c r="H54" s="23">
        <f t="shared" si="12"/>
        <v>1.9792845015054382E-5</v>
      </c>
      <c r="I54" s="23">
        <f t="shared" si="13"/>
        <v>1.6524060707261657E-8</v>
      </c>
      <c r="J54" s="24">
        <f t="shared" si="14"/>
        <v>4.9559140917483079E-17</v>
      </c>
      <c r="L54" s="19" t="s">
        <v>170</v>
      </c>
      <c r="M54" s="23">
        <f t="shared" si="27"/>
        <v>1.4537772008905767E-22</v>
      </c>
      <c r="N54" s="23">
        <f t="shared" si="28"/>
        <v>2.7555813134348175E-10</v>
      </c>
      <c r="O54" s="23">
        <f t="shared" si="29"/>
        <v>0.99983661697717741</v>
      </c>
      <c r="P54" s="23">
        <f t="shared" si="30"/>
        <v>1.6324646092280752E-4</v>
      </c>
      <c r="Q54" s="23">
        <f t="shared" si="31"/>
        <v>1.3628634127546507E-7</v>
      </c>
      <c r="R54" s="24">
        <f t="shared" si="32"/>
        <v>4.0875146321816351E-16</v>
      </c>
    </row>
    <row r="55" spans="1:18" x14ac:dyDescent="0.25">
      <c r="A55">
        <v>41</v>
      </c>
      <c r="B55" s="21">
        <f t="shared" ca="1" si="8"/>
        <v>7</v>
      </c>
      <c r="C55" s="22">
        <v>2</v>
      </c>
      <c r="D55" s="19" t="s">
        <v>171</v>
      </c>
      <c r="E55" s="23">
        <f t="shared" si="9"/>
        <v>3.489065282137384E-23</v>
      </c>
      <c r="F55" s="23">
        <f t="shared" si="10"/>
        <v>4.4318932791076647E-11</v>
      </c>
      <c r="G55" s="23">
        <f t="shared" si="11"/>
        <v>0.12123018980848276</v>
      </c>
      <c r="H55" s="23">
        <f t="shared" si="12"/>
        <v>1.5916529939973734E-5</v>
      </c>
      <c r="I55" s="23">
        <f t="shared" si="13"/>
        <v>1.1130051204162981E-8</v>
      </c>
      <c r="J55" s="24">
        <f t="shared" si="14"/>
        <v>2.0437573160908176E-17</v>
      </c>
      <c r="L55" s="19" t="s">
        <v>171</v>
      </c>
      <c r="M55" s="23">
        <f t="shared" si="27"/>
        <v>2.8776717586600223E-22</v>
      </c>
      <c r="N55" s="23">
        <f t="shared" si="28"/>
        <v>3.6552867588853293E-10</v>
      </c>
      <c r="O55" s="23">
        <f t="shared" si="29"/>
        <v>0.99986863328379616</v>
      </c>
      <c r="P55" s="23">
        <f t="shared" si="30"/>
        <v>1.3127455349895518E-4</v>
      </c>
      <c r="Q55" s="23">
        <f t="shared" si="31"/>
        <v>9.179717612804081E-8</v>
      </c>
      <c r="R55" s="24">
        <f t="shared" si="32"/>
        <v>1.685627018840564E-16</v>
      </c>
    </row>
    <row r="56" spans="1:18" x14ac:dyDescent="0.25">
      <c r="A56">
        <v>42</v>
      </c>
      <c r="B56" s="21">
        <f t="shared" ca="1" si="8"/>
        <v>3</v>
      </c>
      <c r="C56" s="22">
        <v>4</v>
      </c>
      <c r="D56" s="19" t="s">
        <v>172</v>
      </c>
      <c r="E56" s="23">
        <f t="shared" si="9"/>
        <v>6.9064122207840536E-23</v>
      </c>
      <c r="F56" s="23">
        <f t="shared" si="10"/>
        <v>5.8789195372072372E-11</v>
      </c>
      <c r="G56" s="23">
        <f t="shared" si="11"/>
        <v>0.12123407178566029</v>
      </c>
      <c r="H56" s="23">
        <f t="shared" si="12"/>
        <v>1.2799268966148132E-5</v>
      </c>
      <c r="I56" s="23">
        <f t="shared" si="13"/>
        <v>7.4967693837899998E-9</v>
      </c>
      <c r="J56" s="24">
        <f t="shared" si="14"/>
        <v>8.4281350942028208E-18</v>
      </c>
      <c r="L56" s="19" t="s">
        <v>172</v>
      </c>
      <c r="M56" s="23">
        <f t="shared" si="27"/>
        <v>5.696156717558499E-22</v>
      </c>
      <c r="N56" s="23">
        <f t="shared" si="28"/>
        <v>4.8487182553443433E-10</v>
      </c>
      <c r="O56" s="23">
        <f t="shared" si="29"/>
        <v>0.99989437398577563</v>
      </c>
      <c r="P56" s="23">
        <f t="shared" si="30"/>
        <v>1.0556369873486345E-4</v>
      </c>
      <c r="Q56" s="23">
        <f t="shared" si="31"/>
        <v>6.1830617577319254E-8</v>
      </c>
      <c r="R56" s="24">
        <f t="shared" si="32"/>
        <v>6.9512182010884664E-17</v>
      </c>
    </row>
    <row r="57" spans="1:18" x14ac:dyDescent="0.25">
      <c r="A57">
        <v>43</v>
      </c>
      <c r="B57" s="21">
        <f t="shared" ca="1" si="8"/>
        <v>1</v>
      </c>
      <c r="C57" s="22">
        <v>7</v>
      </c>
      <c r="D57" s="19" t="s">
        <v>173</v>
      </c>
      <c r="E57" s="23">
        <f t="shared" si="9"/>
        <v>1.4240391793896249E-24</v>
      </c>
      <c r="F57" s="23">
        <f t="shared" si="10"/>
        <v>1.2121795638360859E-12</v>
      </c>
      <c r="G57" s="23">
        <f t="shared" si="11"/>
        <v>0.12123719284577529</v>
      </c>
      <c r="H57" s="23">
        <f t="shared" si="12"/>
        <v>1.0292460626649187E-5</v>
      </c>
      <c r="I57" s="23">
        <f t="shared" si="13"/>
        <v>5.0495004354810721E-9</v>
      </c>
      <c r="J57" s="24">
        <f t="shared" si="14"/>
        <v>3.4756091005442332E-18</v>
      </c>
      <c r="L57" s="19" t="s">
        <v>173</v>
      </c>
      <c r="M57" s="23">
        <f t="shared" si="27"/>
        <v>1.1744896122759751E-23</v>
      </c>
      <c r="N57" s="23">
        <f t="shared" si="28"/>
        <v>9.9975641579533743E-12</v>
      </c>
      <c r="O57" s="23">
        <f t="shared" si="29"/>
        <v>0.99991507031354687</v>
      </c>
      <c r="P57" s="23">
        <f t="shared" si="30"/>
        <v>8.4888030229198448E-5</v>
      </c>
      <c r="Q57" s="23">
        <f t="shared" si="31"/>
        <v>4.1646226413500177E-8</v>
      </c>
      <c r="R57" s="24">
        <f t="shared" si="32"/>
        <v>2.8665410643200931E-17</v>
      </c>
    </row>
    <row r="58" spans="1:18" x14ac:dyDescent="0.25">
      <c r="A58">
        <v>44</v>
      </c>
      <c r="B58" s="21">
        <f t="shared" ca="1" si="8"/>
        <v>7</v>
      </c>
      <c r="C58" s="22">
        <v>6</v>
      </c>
      <c r="D58" s="19" t="s">
        <v>174</v>
      </c>
      <c r="E58" s="23">
        <f t="shared" si="9"/>
        <v>2.936224030689938E-26</v>
      </c>
      <c r="F58" s="23">
        <f t="shared" si="10"/>
        <v>1.607941568737501E-12</v>
      </c>
      <c r="G58" s="23">
        <f t="shared" si="11"/>
        <v>0.12123970227551756</v>
      </c>
      <c r="H58" s="23">
        <f t="shared" si="12"/>
        <v>8.2765829473468496E-6</v>
      </c>
      <c r="I58" s="23">
        <f t="shared" si="13"/>
        <v>3.4011084904358478E-9</v>
      </c>
      <c r="J58" s="24">
        <f t="shared" si="14"/>
        <v>1.4332705321600467E-18</v>
      </c>
      <c r="L58" s="19" t="s">
        <v>174</v>
      </c>
      <c r="M58" s="23">
        <f t="shared" si="27"/>
        <v>2.4216683658825697E-25</v>
      </c>
      <c r="N58" s="23">
        <f t="shared" si="28"/>
        <v>1.3261594450898325E-11</v>
      </c>
      <c r="O58" s="23">
        <f t="shared" si="29"/>
        <v>0.99993171032202466</v>
      </c>
      <c r="P58" s="23">
        <f t="shared" si="30"/>
        <v>6.8261613867669901E-5</v>
      </c>
      <c r="Q58" s="23">
        <f t="shared" si="31"/>
        <v>2.8050846100758117E-8</v>
      </c>
      <c r="R58" s="24">
        <f t="shared" si="32"/>
        <v>1.1820984608821169E-17</v>
      </c>
    </row>
    <row r="59" spans="1:18" x14ac:dyDescent="0.25">
      <c r="A59">
        <v>45</v>
      </c>
      <c r="B59" s="21">
        <f t="shared" ca="1" si="8"/>
        <v>7</v>
      </c>
      <c r="C59" s="22">
        <v>3</v>
      </c>
      <c r="D59" s="19" t="s">
        <v>175</v>
      </c>
      <c r="E59" s="23">
        <f t="shared" si="9"/>
        <v>5.8120040781181672E-26</v>
      </c>
      <c r="F59" s="23">
        <f t="shared" si="10"/>
        <v>2.1329064408528139E-12</v>
      </c>
      <c r="G59" s="23">
        <f t="shared" si="11"/>
        <v>0.12124171987654549</v>
      </c>
      <c r="H59" s="23">
        <f t="shared" si="12"/>
        <v>6.6555073520978158E-6</v>
      </c>
      <c r="I59" s="23">
        <f t="shared" si="13"/>
        <v>2.2908190982285794E-9</v>
      </c>
      <c r="J59" s="24">
        <f t="shared" si="14"/>
        <v>5.9104923044105851E-19</v>
      </c>
      <c r="L59" s="19" t="s">
        <v>175</v>
      </c>
      <c r="M59" s="23">
        <f t="shared" si="27"/>
        <v>4.7934695618017121E-25</v>
      </c>
      <c r="N59" s="23">
        <f t="shared" si="28"/>
        <v>1.759121632569322E-11</v>
      </c>
      <c r="O59" s="23">
        <f t="shared" si="29"/>
        <v>0.99994508957206951</v>
      </c>
      <c r="P59" s="23">
        <f t="shared" si="30"/>
        <v>5.489151673299936E-5</v>
      </c>
      <c r="Q59" s="23">
        <f t="shared" si="31"/>
        <v>1.8893606183614727E-8</v>
      </c>
      <c r="R59" s="24">
        <f t="shared" si="32"/>
        <v>4.8746980517654364E-18</v>
      </c>
    </row>
    <row r="60" spans="1:18" x14ac:dyDescent="0.25">
      <c r="A60">
        <v>46</v>
      </c>
      <c r="B60" s="21">
        <f t="shared" ca="1" si="8"/>
        <v>2</v>
      </c>
      <c r="C60" s="22">
        <v>8</v>
      </c>
      <c r="D60" s="19" t="s">
        <v>176</v>
      </c>
      <c r="E60" s="23">
        <f t="shared" si="9"/>
        <v>1.1983673904504281E-27</v>
      </c>
      <c r="F60" s="23">
        <f t="shared" si="10"/>
        <v>4.397804081423305E-14</v>
      </c>
      <c r="G60" s="23">
        <f t="shared" si="11"/>
        <v>0.12124334211061343</v>
      </c>
      <c r="H60" s="23">
        <f t="shared" si="12"/>
        <v>5.3519228814674375E-6</v>
      </c>
      <c r="I60" s="23">
        <f t="shared" si="13"/>
        <v>1.5429778383285361E-9</v>
      </c>
      <c r="J60" s="24">
        <f t="shared" si="14"/>
        <v>2.4373490258827182E-19</v>
      </c>
      <c r="L60" s="19" t="s">
        <v>176</v>
      </c>
      <c r="M60" s="23">
        <f t="shared" si="27"/>
        <v>9.8835487239874787E-27</v>
      </c>
      <c r="N60" s="23">
        <f t="shared" si="28"/>
        <v>3.6270939332687271E-13</v>
      </c>
      <c r="O60" s="23">
        <f t="shared" si="29"/>
        <v>0.99995584722888908</v>
      </c>
      <c r="P60" s="23">
        <f t="shared" si="30"/>
        <v>4.4140045020855392E-5</v>
      </c>
      <c r="Q60" s="23">
        <f t="shared" si="31"/>
        <v>1.2725727324256492E-8</v>
      </c>
      <c r="R60" s="24">
        <f t="shared" si="32"/>
        <v>2.0102063896799404E-18</v>
      </c>
    </row>
    <row r="61" spans="1:18" x14ac:dyDescent="0.25">
      <c r="A61">
        <v>47</v>
      </c>
      <c r="B61" s="21">
        <f t="shared" ca="1" si="8"/>
        <v>1</v>
      </c>
      <c r="C61" s="22">
        <v>4</v>
      </c>
      <c r="D61" s="19" t="s">
        <v>177</v>
      </c>
      <c r="E61" s="23">
        <f t="shared" si="9"/>
        <v>2.3720516937569949E-27</v>
      </c>
      <c r="F61" s="23">
        <f t="shared" si="10"/>
        <v>5.8335760760072026E-14</v>
      </c>
      <c r="G61" s="23">
        <f t="shared" si="11"/>
        <v>0.12124464647650279</v>
      </c>
      <c r="H61" s="23">
        <f t="shared" si="12"/>
        <v>4.3036543895334008E-6</v>
      </c>
      <c r="I61" s="23">
        <f t="shared" si="13"/>
        <v>1.0392677314809468E-9</v>
      </c>
      <c r="J61" s="24">
        <f t="shared" si="14"/>
        <v>1.0051031948399702E-19</v>
      </c>
      <c r="L61" s="19" t="s">
        <v>177</v>
      </c>
      <c r="M61" s="23">
        <f t="shared" si="27"/>
        <v>1.9563482165111104E-26</v>
      </c>
      <c r="N61" s="23">
        <f t="shared" si="28"/>
        <v>4.8112383816150212E-13</v>
      </c>
      <c r="O61" s="23">
        <f t="shared" si="29"/>
        <v>0.99996449706431223</v>
      </c>
      <c r="P61" s="23">
        <f t="shared" si="30"/>
        <v>3.5494363852200311E-5</v>
      </c>
      <c r="Q61" s="23">
        <f t="shared" si="31"/>
        <v>8.5713544030739255E-9</v>
      </c>
      <c r="R61" s="24">
        <f t="shared" si="32"/>
        <v>8.2895825913490234E-19</v>
      </c>
    </row>
    <row r="62" spans="1:18" x14ac:dyDescent="0.25">
      <c r="A62">
        <v>48</v>
      </c>
      <c r="B62" s="21">
        <f t="shared" ca="1" si="8"/>
        <v>4</v>
      </c>
      <c r="C62" s="22">
        <v>5</v>
      </c>
      <c r="D62" s="19" t="s">
        <v>178</v>
      </c>
      <c r="E62" s="23">
        <f t="shared" si="9"/>
        <v>4.8908705412777762E-29</v>
      </c>
      <c r="F62" s="23">
        <f t="shared" si="10"/>
        <v>7.7380750637641594E-14</v>
      </c>
      <c r="G62" s="23">
        <f t="shared" si="11"/>
        <v>0.12124569526904785</v>
      </c>
      <c r="H62" s="23">
        <f t="shared" si="12"/>
        <v>3.4607004755895306E-6</v>
      </c>
      <c r="I62" s="23">
        <f t="shared" si="13"/>
        <v>6.9999394291770389E-10</v>
      </c>
      <c r="J62" s="24">
        <f t="shared" si="14"/>
        <v>4.1447912956745118E-20</v>
      </c>
      <c r="L62" s="19" t="s">
        <v>178</v>
      </c>
      <c r="M62" s="23">
        <f t="shared" si="27"/>
        <v>4.0337357187608739E-28</v>
      </c>
      <c r="N62" s="23">
        <f t="shared" si="28"/>
        <v>6.3819619668370113E-13</v>
      </c>
      <c r="O62" s="23">
        <f t="shared" si="29"/>
        <v>0.9999714521680646</v>
      </c>
      <c r="P62" s="23">
        <f t="shared" si="30"/>
        <v>2.8542058111133722E-5</v>
      </c>
      <c r="Q62" s="23">
        <f t="shared" si="31"/>
        <v>5.7731860752252057E-9</v>
      </c>
      <c r="R62" s="24">
        <f t="shared" si="32"/>
        <v>3.418408349815671E-19</v>
      </c>
    </row>
    <row r="63" spans="1:18" x14ac:dyDescent="0.25">
      <c r="A63">
        <v>49</v>
      </c>
      <c r="B63" s="21">
        <f t="shared" ca="1" si="8"/>
        <v>3</v>
      </c>
      <c r="C63" s="22">
        <v>8</v>
      </c>
      <c r="D63" s="19" t="s">
        <v>179</v>
      </c>
      <c r="E63" s="23">
        <f t="shared" si="9"/>
        <v>1.0084339296902185E-30</v>
      </c>
      <c r="F63" s="23">
        <f t="shared" si="10"/>
        <v>1.5954904917092529E-15</v>
      </c>
      <c r="G63" s="23">
        <f t="shared" si="11"/>
        <v>0.12124653857537783</v>
      </c>
      <c r="H63" s="23">
        <f t="shared" si="12"/>
        <v>2.782850665835538E-6</v>
      </c>
      <c r="I63" s="23">
        <f t="shared" si="13"/>
        <v>4.7147686281005846E-10</v>
      </c>
      <c r="J63" s="24">
        <f t="shared" si="14"/>
        <v>1.7092041749078357E-20</v>
      </c>
      <c r="L63" s="19" t="s">
        <v>179</v>
      </c>
      <c r="M63" s="23">
        <f t="shared" si="27"/>
        <v>8.3170273772131266E-30</v>
      </c>
      <c r="N63" s="23">
        <f t="shared" si="28"/>
        <v>1.3158758059345968E-14</v>
      </c>
      <c r="O63" s="23">
        <f t="shared" si="29"/>
        <v>0.99997704463744019</v>
      </c>
      <c r="P63" s="23">
        <f t="shared" si="30"/>
        <v>2.2951474055974981E-5</v>
      </c>
      <c r="Q63" s="23">
        <f t="shared" si="31"/>
        <v>3.8884907183938133E-9</v>
      </c>
      <c r="R63" s="24">
        <f t="shared" si="32"/>
        <v>1.40966081142493E-19</v>
      </c>
    </row>
    <row r="64" spans="1:18" x14ac:dyDescent="0.25">
      <c r="A64">
        <v>50</v>
      </c>
      <c r="B64" s="21">
        <f t="shared" ca="1" si="8"/>
        <v>4</v>
      </c>
      <c r="C64" s="22">
        <v>7</v>
      </c>
      <c r="D64" s="19" t="s">
        <v>180</v>
      </c>
      <c r="E64" s="23">
        <f t="shared" si="9"/>
        <v>2.0792568443032816E-32</v>
      </c>
      <c r="F64" s="23">
        <f t="shared" si="10"/>
        <v>3.2896895148364923E-17</v>
      </c>
      <c r="G64" s="23">
        <f t="shared" si="11"/>
        <v>0.12124721666228962</v>
      </c>
      <c r="H64" s="23">
        <f t="shared" si="12"/>
        <v>2.2377687204575609E-6</v>
      </c>
      <c r="I64" s="23">
        <f t="shared" si="13"/>
        <v>3.1756007533549475E-10</v>
      </c>
      <c r="J64" s="24">
        <f t="shared" si="14"/>
        <v>7.0483040571246502E-21</v>
      </c>
      <c r="L64" s="19" t="s">
        <v>180</v>
      </c>
      <c r="M64" s="23">
        <f t="shared" si="27"/>
        <v>1.7148587171917166E-31</v>
      </c>
      <c r="N64" s="23">
        <f t="shared" si="28"/>
        <v>2.7131581924703749E-16</v>
      </c>
      <c r="O64" s="23">
        <f t="shared" si="29"/>
        <v>0.99998154147344243</v>
      </c>
      <c r="P64" s="23">
        <f t="shared" si="30"/>
        <v>1.8455907493340289E-5</v>
      </c>
      <c r="Q64" s="23">
        <f t="shared" si="31"/>
        <v>2.619063945433862E-9</v>
      </c>
      <c r="R64" s="24">
        <f t="shared" si="32"/>
        <v>5.8130604147791153E-20</v>
      </c>
    </row>
    <row r="65" spans="1:18" x14ac:dyDescent="0.25">
      <c r="A65">
        <v>51</v>
      </c>
      <c r="B65" s="21">
        <f t="shared" ca="1" si="8"/>
        <v>3</v>
      </c>
      <c r="C65" s="22">
        <v>4</v>
      </c>
      <c r="D65" s="19" t="s">
        <v>181</v>
      </c>
      <c r="E65" s="23">
        <f t="shared" si="9"/>
        <v>4.1156609212601199E-32</v>
      </c>
      <c r="F65" s="23">
        <f t="shared" si="10"/>
        <v>4.3636627595565194E-17</v>
      </c>
      <c r="G65" s="23">
        <f t="shared" si="11"/>
        <v>0.1212477619036549</v>
      </c>
      <c r="H65" s="23">
        <f t="shared" si="12"/>
        <v>1.7994509806006782E-6</v>
      </c>
      <c r="I65" s="23">
        <f t="shared" si="13"/>
        <v>2.1389022221043207E-10</v>
      </c>
      <c r="J65" s="24">
        <f t="shared" si="14"/>
        <v>2.906530207389558E-21</v>
      </c>
      <c r="L65" s="19" t="s">
        <v>181</v>
      </c>
      <c r="M65" s="23">
        <f t="shared" si="27"/>
        <v>3.3943717964984978E-31</v>
      </c>
      <c r="N65" s="23">
        <f t="shared" si="28"/>
        <v>3.5989101346897149E-16</v>
      </c>
      <c r="O65" s="23">
        <f t="shared" si="29"/>
        <v>0.99998515734945692</v>
      </c>
      <c r="P65" s="23">
        <f t="shared" si="30"/>
        <v>1.484088649329833E-5</v>
      </c>
      <c r="Q65" s="23">
        <f t="shared" si="31"/>
        <v>1.7640494484555249E-9</v>
      </c>
      <c r="R65" s="24">
        <f t="shared" si="32"/>
        <v>2.3971469832877663E-20</v>
      </c>
    </row>
    <row r="66" spans="1:18" x14ac:dyDescent="0.25">
      <c r="A66">
        <v>52</v>
      </c>
      <c r="B66" s="21">
        <f t="shared" ca="1" si="8"/>
        <v>4</v>
      </c>
      <c r="C66" s="22">
        <v>8</v>
      </c>
      <c r="D66" s="19" t="s">
        <v>182</v>
      </c>
      <c r="E66" s="23">
        <f t="shared" si="9"/>
        <v>8.4859294912462446E-34</v>
      </c>
      <c r="F66" s="23">
        <f t="shared" si="10"/>
        <v>8.9972753367242872E-19</v>
      </c>
      <c r="G66" s="23">
        <f t="shared" si="11"/>
        <v>0.12124820032862164</v>
      </c>
      <c r="H66" s="23">
        <f t="shared" si="12"/>
        <v>1.4469864330965873E-6</v>
      </c>
      <c r="I66" s="23">
        <f t="shared" si="13"/>
        <v>1.4406403829053453E-10</v>
      </c>
      <c r="J66" s="24">
        <f t="shared" si="14"/>
        <v>1.1985734916438832E-21</v>
      </c>
      <c r="L66" s="19" t="s">
        <v>182</v>
      </c>
      <c r="M66" s="23">
        <f t="shared" si="27"/>
        <v>6.99872508421718E-33</v>
      </c>
      <c r="N66" s="23">
        <f t="shared" si="28"/>
        <v>7.4204548427721086E-18</v>
      </c>
      <c r="O66" s="23">
        <f t="shared" si="29"/>
        <v>0.99998806486841441</v>
      </c>
      <c r="P66" s="23">
        <f t="shared" si="30"/>
        <v>1.1933943425150672E-5</v>
      </c>
      <c r="Q66" s="23">
        <f t="shared" si="31"/>
        <v>1.1881604714694779E-9</v>
      </c>
      <c r="R66" s="24">
        <f t="shared" si="32"/>
        <v>9.885170940789754E-21</v>
      </c>
    </row>
    <row r="67" spans="1:18" x14ac:dyDescent="0.25">
      <c r="A67">
        <v>53</v>
      </c>
      <c r="B67" s="21">
        <f t="shared" ca="1" si="8"/>
        <v>2</v>
      </c>
      <c r="C67" s="22">
        <v>3</v>
      </c>
      <c r="D67" s="19" t="s">
        <v>183</v>
      </c>
      <c r="E67" s="23">
        <f t="shared" si="9"/>
        <v>1.679694020212123E-33</v>
      </c>
      <c r="F67" s="23">
        <f t="shared" si="10"/>
        <v>1.1934564872125142E-18</v>
      </c>
      <c r="G67" s="23">
        <f t="shared" si="11"/>
        <v>0.12124855286529525</v>
      </c>
      <c r="H67" s="23">
        <f t="shared" si="12"/>
        <v>1.1635594839521904E-6</v>
      </c>
      <c r="I67" s="23">
        <f t="shared" si="13"/>
        <v>9.7033105170007357E-11</v>
      </c>
      <c r="J67" s="24">
        <f t="shared" si="14"/>
        <v>4.9425854703948776E-22</v>
      </c>
      <c r="L67" s="19" t="s">
        <v>183</v>
      </c>
      <c r="M67" s="23">
        <f t="shared" si="27"/>
        <v>1.3853178946690183E-32</v>
      </c>
      <c r="N67" s="23">
        <f t="shared" si="28"/>
        <v>9.8429631132194559E-18</v>
      </c>
      <c r="O67" s="23">
        <f t="shared" si="29"/>
        <v>0.99999040281041107</v>
      </c>
      <c r="P67" s="23">
        <f t="shared" si="30"/>
        <v>9.5963893139731263E-6</v>
      </c>
      <c r="Q67" s="23">
        <f t="shared" si="31"/>
        <v>8.0027490334421944E-10</v>
      </c>
      <c r="R67" s="24">
        <f t="shared" si="32"/>
        <v>4.0763686812461353E-21</v>
      </c>
    </row>
    <row r="68" spans="1:18" x14ac:dyDescent="0.25">
      <c r="A68">
        <v>54</v>
      </c>
      <c r="B68" s="21">
        <f t="shared" ca="1" si="8"/>
        <v>7</v>
      </c>
      <c r="C68" s="22">
        <v>7</v>
      </c>
      <c r="D68" s="19" t="s">
        <v>184</v>
      </c>
      <c r="E68" s="23">
        <f t="shared" si="9"/>
        <v>3.463294736672546E-35</v>
      </c>
      <c r="F68" s="23">
        <f t="shared" si="10"/>
        <v>2.460740778304864E-20</v>
      </c>
      <c r="G68" s="23">
        <f t="shared" si="11"/>
        <v>0.12124883634076233</v>
      </c>
      <c r="H68" s="23">
        <f t="shared" si="12"/>
        <v>9.3564795811237988E-7</v>
      </c>
      <c r="I68" s="23">
        <f t="shared" si="13"/>
        <v>6.535578377311125E-11</v>
      </c>
      <c r="J68" s="24">
        <f t="shared" si="14"/>
        <v>2.0381843406230677E-22</v>
      </c>
      <c r="L68" s="19" t="s">
        <v>184</v>
      </c>
      <c r="M68" s="23">
        <f t="shared" si="27"/>
        <v>2.8563309258247096E-34</v>
      </c>
      <c r="N68" s="23">
        <f t="shared" si="28"/>
        <v>2.0294807459162869E-19</v>
      </c>
      <c r="O68" s="23">
        <f t="shared" si="29"/>
        <v>0.99999228276228447</v>
      </c>
      <c r="P68" s="23">
        <f t="shared" si="30"/>
        <v>7.7166986977516943E-6</v>
      </c>
      <c r="Q68" s="23">
        <f t="shared" si="31"/>
        <v>5.3901778672180263E-10</v>
      </c>
      <c r="R68" s="24">
        <f t="shared" si="32"/>
        <v>1.6809799359573699E-21</v>
      </c>
    </row>
    <row r="69" spans="1:18" x14ac:dyDescent="0.25">
      <c r="A69">
        <v>55</v>
      </c>
      <c r="B69" s="21">
        <f t="shared" ca="1" si="8"/>
        <v>2</v>
      </c>
      <c r="C69" s="22">
        <v>4</v>
      </c>
      <c r="D69" s="19" t="s">
        <v>185</v>
      </c>
      <c r="E69" s="23">
        <f t="shared" si="9"/>
        <v>6.8551942219793033E-35</v>
      </c>
      <c r="F69" s="23">
        <f t="shared" si="10"/>
        <v>3.264081533015361E-20</v>
      </c>
      <c r="G69" s="23">
        <f t="shared" si="11"/>
        <v>0.12124906428492699</v>
      </c>
      <c r="H69" s="23">
        <f t="shared" si="12"/>
        <v>7.5237812303079022E-7</v>
      </c>
      <c r="I69" s="23">
        <f t="shared" si="13"/>
        <v>4.4019785915613883E-11</v>
      </c>
      <c r="J69" s="24">
        <f t="shared" si="14"/>
        <v>8.4048996797868503E-23</v>
      </c>
      <c r="L69" s="19" t="s">
        <v>185</v>
      </c>
      <c r="M69" s="23">
        <f t="shared" si="27"/>
        <v>5.653776977280653E-34</v>
      </c>
      <c r="N69" s="23">
        <f t="shared" si="28"/>
        <v>2.6920300761370471E-19</v>
      </c>
      <c r="O69" s="23">
        <f t="shared" si="29"/>
        <v>0.99999379444717318</v>
      </c>
      <c r="P69" s="23">
        <f t="shared" si="30"/>
        <v>6.2051897764800556E-6</v>
      </c>
      <c r="Q69" s="23">
        <f t="shared" si="31"/>
        <v>3.6305032956843379E-10</v>
      </c>
      <c r="R69" s="24">
        <f t="shared" si="32"/>
        <v>6.9318865034595794E-22</v>
      </c>
    </row>
    <row r="70" spans="1:18" x14ac:dyDescent="0.25">
      <c r="A70">
        <v>56</v>
      </c>
      <c r="B70" s="21">
        <f t="shared" ca="1" si="8"/>
        <v>5</v>
      </c>
      <c r="C70" s="22">
        <v>1</v>
      </c>
      <c r="D70" s="19" t="s">
        <v>186</v>
      </c>
      <c r="E70" s="23">
        <f t="shared" si="9"/>
        <v>1.3569064745473567E-34</v>
      </c>
      <c r="F70" s="23">
        <f t="shared" si="10"/>
        <v>4.3296817057870841E-20</v>
      </c>
      <c r="G70" s="23">
        <f t="shared" si="11"/>
        <v>0.12124924757671975</v>
      </c>
      <c r="H70" s="23">
        <f t="shared" si="12"/>
        <v>6.0500600320680542E-7</v>
      </c>
      <c r="I70" s="23">
        <f t="shared" si="13"/>
        <v>2.9649110248088758E-11</v>
      </c>
      <c r="J70" s="24">
        <f t="shared" si="14"/>
        <v>3.46594325172979E-23</v>
      </c>
      <c r="L70" s="19" t="s">
        <v>186</v>
      </c>
      <c r="M70" s="23">
        <f t="shared" si="27"/>
        <v>1.1190994836796205E-33</v>
      </c>
      <c r="N70" s="23">
        <f t="shared" si="28"/>
        <v>3.5708758505701413E-19</v>
      </c>
      <c r="O70" s="23">
        <f t="shared" si="29"/>
        <v>0.9999950100091729</v>
      </c>
      <c r="P70" s="23">
        <f t="shared" si="30"/>
        <v>4.9897462980097009E-6</v>
      </c>
      <c r="Q70" s="23">
        <f t="shared" si="31"/>
        <v>2.4452904155582804E-10</v>
      </c>
      <c r="R70" s="24">
        <f t="shared" si="32"/>
        <v>2.8585133730514183E-22</v>
      </c>
    </row>
    <row r="71" spans="1:18" x14ac:dyDescent="0.25">
      <c r="A71">
        <v>57</v>
      </c>
      <c r="B71" s="21">
        <f t="shared" ca="1" si="8"/>
        <v>3</v>
      </c>
      <c r="C71" s="22">
        <v>6</v>
      </c>
      <c r="D71" s="19" t="s">
        <v>187</v>
      </c>
      <c r="E71" s="23">
        <f t="shared" si="9"/>
        <v>2.7977487091990515E-36</v>
      </c>
      <c r="F71" s="23">
        <f t="shared" si="10"/>
        <v>5.7431586596669773E-20</v>
      </c>
      <c r="G71" s="23">
        <f t="shared" si="11"/>
        <v>0.12124939496361221</v>
      </c>
      <c r="H71" s="23">
        <f t="shared" si="12"/>
        <v>4.8650026405594581E-7</v>
      </c>
      <c r="I71" s="23">
        <f t="shared" si="13"/>
        <v>1.9969871727059288E-11</v>
      </c>
      <c r="J71" s="24">
        <f t="shared" si="14"/>
        <v>1.4292566865257092E-23</v>
      </c>
      <c r="L71" s="19" t="s">
        <v>187</v>
      </c>
      <c r="M71" s="23">
        <f t="shared" si="27"/>
        <v>2.3074238712322283E-35</v>
      </c>
      <c r="N71" s="23">
        <f t="shared" si="28"/>
        <v>4.7366303285270634E-19</v>
      </c>
      <c r="O71" s="23">
        <f t="shared" si="29"/>
        <v>0.99999598745806606</v>
      </c>
      <c r="P71" s="23">
        <f t="shared" si="30"/>
        <v>4.0123772337110382E-6</v>
      </c>
      <c r="Q71" s="23">
        <f t="shared" si="31"/>
        <v>1.647001339932842E-10</v>
      </c>
      <c r="R71" s="24">
        <f t="shared" si="32"/>
        <v>1.1787695534499353E-22</v>
      </c>
    </row>
    <row r="72" spans="1:18" x14ac:dyDescent="0.25">
      <c r="A72">
        <v>58</v>
      </c>
      <c r="B72" s="21">
        <f t="shared" ca="1" si="8"/>
        <v>3</v>
      </c>
      <c r="C72" s="22">
        <v>5</v>
      </c>
      <c r="D72" s="19" t="s">
        <v>188</v>
      </c>
      <c r="E72" s="23">
        <f t="shared" si="9"/>
        <v>5.7685596780805705E-38</v>
      </c>
      <c r="F72" s="23">
        <f t="shared" si="10"/>
        <v>7.6180804450476929E-20</v>
      </c>
      <c r="G72" s="23">
        <f t="shared" si="11"/>
        <v>0.12124951347929051</v>
      </c>
      <c r="H72" s="23">
        <f t="shared" si="12"/>
        <v>3.9120678028682625E-7</v>
      </c>
      <c r="I72" s="23">
        <f t="shared" si="13"/>
        <v>1.3450510942784875E-11</v>
      </c>
      <c r="J72" s="24">
        <f t="shared" si="14"/>
        <v>5.893847767249677E-24</v>
      </c>
      <c r="L72" s="19" t="s">
        <v>188</v>
      </c>
      <c r="M72" s="23">
        <f t="shared" si="27"/>
        <v>4.75757873160897E-37</v>
      </c>
      <c r="N72" s="23">
        <f t="shared" si="28"/>
        <v>6.282957882669387E-19</v>
      </c>
      <c r="O72" s="23">
        <f t="shared" si="29"/>
        <v>0.99999677343885951</v>
      </c>
      <c r="P72" s="23">
        <f t="shared" si="30"/>
        <v>3.2264502084047472E-6</v>
      </c>
      <c r="Q72" s="23">
        <f t="shared" si="31"/>
        <v>1.1093213620346852E-10</v>
      </c>
      <c r="R72" s="24">
        <f t="shared" si="32"/>
        <v>4.8609091956448738E-23</v>
      </c>
    </row>
    <row r="73" spans="1:18" x14ac:dyDescent="0.25">
      <c r="A73">
        <v>59</v>
      </c>
      <c r="B73" s="21">
        <f t="shared" ca="1" si="8"/>
        <v>1</v>
      </c>
      <c r="C73" s="22">
        <v>8</v>
      </c>
      <c r="D73" s="19" t="s">
        <v>189</v>
      </c>
      <c r="E73" s="23">
        <f t="shared" si="9"/>
        <v>1.1893946829022425E-39</v>
      </c>
      <c r="F73" s="23">
        <f t="shared" si="10"/>
        <v>1.5707394706673468E-21</v>
      </c>
      <c r="G73" s="23">
        <f t="shared" si="11"/>
        <v>0.12124960877946171</v>
      </c>
      <c r="H73" s="23">
        <f t="shared" si="12"/>
        <v>3.1457889531946289E-7</v>
      </c>
      <c r="I73" s="23">
        <f t="shared" si="13"/>
        <v>9.0594577899499294E-12</v>
      </c>
      <c r="J73" s="24">
        <f t="shared" si="14"/>
        <v>2.4304545978224372E-24</v>
      </c>
      <c r="L73" s="19" t="s">
        <v>189</v>
      </c>
      <c r="M73" s="23">
        <f t="shared" si="27"/>
        <v>9.8094468835092774E-39</v>
      </c>
      <c r="N73" s="23">
        <f t="shared" si="28"/>
        <v>1.2954560522959074E-20</v>
      </c>
      <c r="O73" s="23">
        <f t="shared" si="29"/>
        <v>0.99999740545852689</v>
      </c>
      <c r="P73" s="23">
        <f t="shared" si="30"/>
        <v>2.5944667557950777E-6</v>
      </c>
      <c r="Q73" s="23">
        <f t="shared" si="31"/>
        <v>7.4717224871949723E-11</v>
      </c>
      <c r="R73" s="24">
        <f t="shared" si="32"/>
        <v>2.0044999042659796E-23</v>
      </c>
    </row>
    <row r="74" spans="1:18" x14ac:dyDescent="0.25">
      <c r="A74">
        <v>60</v>
      </c>
      <c r="B74" s="21">
        <f t="shared" ca="1" si="8"/>
        <v>5</v>
      </c>
      <c r="C74" s="22">
        <v>7</v>
      </c>
      <c r="D74" s="19" t="s">
        <v>190</v>
      </c>
      <c r="E74" s="23">
        <f t="shared" si="9"/>
        <v>2.4523617208773196E-41</v>
      </c>
      <c r="F74" s="23">
        <f t="shared" si="10"/>
        <v>3.2386401307397684E-23</v>
      </c>
      <c r="G74" s="23">
        <f t="shared" si="11"/>
        <v>0.12124968541184639</v>
      </c>
      <c r="H74" s="23">
        <f t="shared" si="12"/>
        <v>2.5296050869002009E-7</v>
      </c>
      <c r="I74" s="23">
        <f t="shared" si="13"/>
        <v>6.1019066978758938E-12</v>
      </c>
      <c r="J74" s="24">
        <f t="shared" si="14"/>
        <v>1.0022499521329898E-24</v>
      </c>
      <c r="L74" s="19" t="s">
        <v>190</v>
      </c>
      <c r="M74" s="23">
        <f t="shared" si="27"/>
        <v>2.0225673956408718E-40</v>
      </c>
      <c r="N74" s="23">
        <f t="shared" si="28"/>
        <v>2.6710447642711476E-22</v>
      </c>
      <c r="O74" s="23">
        <f t="shared" si="29"/>
        <v>0.99999791367637803</v>
      </c>
      <c r="P74" s="23">
        <f t="shared" si="30"/>
        <v>2.0862732969022662E-6</v>
      </c>
      <c r="Q74" s="23">
        <f t="shared" si="31"/>
        <v>5.03250292699534E-11</v>
      </c>
      <c r="R74" s="24">
        <f t="shared" si="32"/>
        <v>8.2659831875928112E-24</v>
      </c>
    </row>
    <row r="75" spans="1:18" x14ac:dyDescent="0.25">
      <c r="A75">
        <v>61</v>
      </c>
      <c r="B75" s="21">
        <f t="shared" ca="1" si="8"/>
        <v>1</v>
      </c>
      <c r="C75" s="22">
        <v>3</v>
      </c>
      <c r="D75" s="19" t="s">
        <v>191</v>
      </c>
      <c r="E75" s="23">
        <f t="shared" si="9"/>
        <v>4.8541617495380919E-41</v>
      </c>
      <c r="F75" s="23">
        <f t="shared" si="10"/>
        <v>4.2959303292027625E-23</v>
      </c>
      <c r="G75" s="23">
        <f t="shared" si="11"/>
        <v>0.12124974703326083</v>
      </c>
      <c r="H75" s="23">
        <f t="shared" si="12"/>
        <v>2.0341164644797096E-7</v>
      </c>
      <c r="I75" s="23">
        <f t="shared" si="13"/>
        <v>4.109877390379528E-12</v>
      </c>
      <c r="J75" s="24">
        <f t="shared" si="14"/>
        <v>4.1329915937964058E-25</v>
      </c>
      <c r="L75" s="19" t="s">
        <v>191</v>
      </c>
      <c r="M75" s="23">
        <f t="shared" si="27"/>
        <v>4.0034340068280328E-40</v>
      </c>
      <c r="N75" s="23">
        <f t="shared" si="28"/>
        <v>3.5430367709792206E-22</v>
      </c>
      <c r="O75" s="23">
        <f t="shared" si="29"/>
        <v>0.99999832234359209</v>
      </c>
      <c r="P75" s="23">
        <f t="shared" si="30"/>
        <v>1.6776225119654868E-6</v>
      </c>
      <c r="Q75" s="23">
        <f t="shared" si="31"/>
        <v>3.3895909855300421E-11</v>
      </c>
      <c r="R75" s="24">
        <f t="shared" si="32"/>
        <v>3.4086542538705898E-24</v>
      </c>
    </row>
    <row r="76" spans="1:18" x14ac:dyDescent="0.25">
      <c r="A76">
        <v>62</v>
      </c>
      <c r="B76" s="21">
        <f t="shared" ca="1" si="8"/>
        <v>5</v>
      </c>
      <c r="C76" s="22">
        <v>7</v>
      </c>
      <c r="D76" s="19" t="s">
        <v>192</v>
      </c>
      <c r="E76" s="23">
        <f t="shared" si="9"/>
        <v>1.0008585017070083E-42</v>
      </c>
      <c r="F76" s="23">
        <f t="shared" si="10"/>
        <v>8.8575919274480521E-25</v>
      </c>
      <c r="G76" s="23">
        <f t="shared" si="11"/>
        <v>0.12124979658416053</v>
      </c>
      <c r="H76" s="23">
        <f t="shared" si="12"/>
        <v>1.6356819491663496E-7</v>
      </c>
      <c r="I76" s="23">
        <f t="shared" si="13"/>
        <v>2.7681659715162012E-12</v>
      </c>
      <c r="J76" s="24">
        <f t="shared" si="14"/>
        <v>1.704327126935295E-25</v>
      </c>
      <c r="L76" s="19" t="s">
        <v>192</v>
      </c>
      <c r="M76" s="23">
        <f t="shared" si="27"/>
        <v>8.2545058194372969E-42</v>
      </c>
      <c r="N76" s="23">
        <f t="shared" si="28"/>
        <v>7.3052328562548891E-24</v>
      </c>
      <c r="O76" s="23">
        <f t="shared" si="29"/>
        <v>0.99999865096068596</v>
      </c>
      <c r="P76" s="23">
        <f t="shared" si="30"/>
        <v>1.3490164838600411E-6</v>
      </c>
      <c r="Q76" s="23">
        <f t="shared" si="31"/>
        <v>2.2830242319046468E-11</v>
      </c>
      <c r="R76" s="24">
        <f t="shared" si="32"/>
        <v>1.405631082067845E-24</v>
      </c>
    </row>
    <row r="77" spans="1:18" x14ac:dyDescent="0.25">
      <c r="A77">
        <v>63</v>
      </c>
      <c r="B77" s="21">
        <f t="shared" ca="1" si="8"/>
        <v>6</v>
      </c>
      <c r="C77" s="22">
        <v>17</v>
      </c>
      <c r="D77" s="19" t="s">
        <v>193</v>
      </c>
      <c r="E77" s="23">
        <f t="shared" si="9"/>
        <v>2.0636264548593243E-44</v>
      </c>
      <c r="F77" s="23">
        <f t="shared" si="10"/>
        <v>1.8263082140637223E-26</v>
      </c>
      <c r="G77" s="23">
        <f t="shared" si="11"/>
        <v>2.4999966274017148E-3</v>
      </c>
      <c r="H77" s="23">
        <f t="shared" si="12"/>
        <v>3.3725412096501028E-9</v>
      </c>
      <c r="I77" s="23">
        <f t="shared" si="13"/>
        <v>5.7075605797616173E-14</v>
      </c>
      <c r="J77" s="24">
        <f t="shared" si="14"/>
        <v>7.0281554103392258E-26</v>
      </c>
      <c r="L77" s="19" t="s">
        <v>193</v>
      </c>
      <c r="M77" s="23">
        <f t="shared" si="27"/>
        <v>8.2545058194372969E-42</v>
      </c>
      <c r="N77" s="23">
        <f t="shared" si="28"/>
        <v>7.3052328562548891E-24</v>
      </c>
      <c r="O77" s="23">
        <f t="shared" si="29"/>
        <v>0.99999865096068585</v>
      </c>
      <c r="P77" s="23">
        <f t="shared" si="30"/>
        <v>1.3490164838600411E-6</v>
      </c>
      <c r="Q77" s="23">
        <f t="shared" si="31"/>
        <v>2.2830242319046468E-11</v>
      </c>
      <c r="R77" s="24">
        <f t="shared" si="32"/>
        <v>2.81126216413569E-23</v>
      </c>
    </row>
    <row r="78" spans="1:18" x14ac:dyDescent="0.25">
      <c r="A78">
        <v>64</v>
      </c>
      <c r="B78" s="21">
        <f t="shared" ca="1" si="8"/>
        <v>7</v>
      </c>
      <c r="C78" s="22">
        <v>5</v>
      </c>
      <c r="D78" s="19" t="s">
        <v>194</v>
      </c>
      <c r="E78" s="23">
        <f t="shared" si="9"/>
        <v>2.0636264548593243E-44</v>
      </c>
      <c r="F78" s="23">
        <f t="shared" si="10"/>
        <v>1.1749249510476613E-24</v>
      </c>
      <c r="G78" s="23">
        <f t="shared" si="11"/>
        <v>0.12124983642898315</v>
      </c>
      <c r="H78" s="23">
        <f t="shared" si="12"/>
        <v>1.3152910717635401E-7</v>
      </c>
      <c r="I78" s="23">
        <f t="shared" si="13"/>
        <v>1.8644697893887949E-12</v>
      </c>
      <c r="J78" s="24">
        <f t="shared" si="14"/>
        <v>1.4056310820678452E-24</v>
      </c>
      <c r="L78" s="19" t="s">
        <v>194</v>
      </c>
      <c r="M78" s="23">
        <f t="shared" si="27"/>
        <v>1.7019604125098637E-43</v>
      </c>
      <c r="N78" s="23">
        <f t="shared" si="28"/>
        <v>9.6901052496418265E-24</v>
      </c>
      <c r="O78" s="23">
        <f t="shared" si="29"/>
        <v>0.99999891520819462</v>
      </c>
      <c r="P78" s="23">
        <f t="shared" si="30"/>
        <v>1.0847764283104315E-6</v>
      </c>
      <c r="Q78" s="23">
        <f t="shared" si="31"/>
        <v>1.5377074491306859E-11</v>
      </c>
      <c r="R78" s="24">
        <f t="shared" si="32"/>
        <v>1.1592836729920478E-23</v>
      </c>
    </row>
    <row r="79" spans="1:18" x14ac:dyDescent="0.25">
      <c r="A79">
        <v>65</v>
      </c>
      <c r="B79" s="21">
        <f t="shared" ca="1" si="8"/>
        <v>5</v>
      </c>
      <c r="C79" s="22">
        <v>6</v>
      </c>
      <c r="D79" s="19" t="s">
        <v>195</v>
      </c>
      <c r="E79" s="23">
        <f t="shared" si="9"/>
        <v>4.2549010312746589E-46</v>
      </c>
      <c r="F79" s="23">
        <f t="shared" si="10"/>
        <v>1.558491927650727E-24</v>
      </c>
      <c r="G79" s="23">
        <f t="shared" si="11"/>
        <v>0.12124986846899359</v>
      </c>
      <c r="H79" s="23">
        <f t="shared" si="12"/>
        <v>1.0576570176026707E-7</v>
      </c>
      <c r="I79" s="23">
        <f t="shared" si="13"/>
        <v>1.2557944167900601E-12</v>
      </c>
      <c r="J79" s="24">
        <f t="shared" si="14"/>
        <v>5.796418364960239E-25</v>
      </c>
      <c r="L79" s="19" t="s">
        <v>195</v>
      </c>
      <c r="M79" s="23">
        <f t="shared" si="27"/>
        <v>3.5091974724833069E-45</v>
      </c>
      <c r="N79" s="23">
        <f t="shared" si="28"/>
        <v>1.2853544402557302E-23</v>
      </c>
      <c r="O79" s="23">
        <f t="shared" si="29"/>
        <v>0.99999912769500998</v>
      </c>
      <c r="P79" s="23">
        <f t="shared" si="30"/>
        <v>8.7229463285862756E-7</v>
      </c>
      <c r="Q79" s="23">
        <f t="shared" si="31"/>
        <v>1.0357069555712215E-11</v>
      </c>
      <c r="R79" s="24">
        <f t="shared" si="32"/>
        <v>4.7805522446383956E-24</v>
      </c>
    </row>
    <row r="80" spans="1:18" x14ac:dyDescent="0.25">
      <c r="A80">
        <v>66</v>
      </c>
      <c r="B80" s="21">
        <f t="shared" ref="B80:B94" ca="1" si="33">IF(RAND()&gt;$B$11,RANDBETWEEN(1,$B$9),RANDBETWEEN(1,20))</f>
        <v>7</v>
      </c>
      <c r="C80" s="22">
        <v>1</v>
      </c>
      <c r="D80" s="19" t="s">
        <v>196</v>
      </c>
      <c r="E80" s="23">
        <f t="shared" ref="E80:E94" si="34">IF($C80&gt;E$13,$B$11*1/20*M79,($B$11*1/20+(1-$B$11)/E$13)*M79)</f>
        <v>8.422073933959936E-46</v>
      </c>
      <c r="F80" s="23">
        <f t="shared" ref="F80:F94" si="35">IF($C80&gt;F$13,$B$11*1/20*N79,($B$11*1/20+(1-$B$11)/F$13)*N79)</f>
        <v>2.0672783914112991E-24</v>
      </c>
      <c r="G80" s="23">
        <f t="shared" ref="G80:G94" si="36">IF($C80&gt;G$13,$B$11*1/20*O79,($B$11*1/20+(1-$B$11)/G$13)*O79)</f>
        <v>0.12124989423301996</v>
      </c>
      <c r="H80" s="23">
        <f t="shared" ref="H80:H94" si="37">IF($C80&gt;H$13,$B$11*1/20*P79,($B$11*1/20+(1-$B$11)/H$13)*P79)</f>
        <v>8.5048726703716185E-8</v>
      </c>
      <c r="I80" s="23">
        <f t="shared" ref="I80:I94" si="38">IF($C80&gt;I$13,$B$11*1/20*Q79,($B$11*1/20+(1-$B$11)/I$13)*Q79)</f>
        <v>8.4582734704983089E-13</v>
      </c>
      <c r="J80" s="24">
        <f t="shared" ref="J80:J94" si="39">IF($C80&gt;J$13,$B$11*1/20*R79,($B$11*1/20+(1-$B$11)/J$13)*R79)</f>
        <v>2.3902761223191977E-25</v>
      </c>
      <c r="L80" s="19" t="s">
        <v>196</v>
      </c>
      <c r="M80" s="23">
        <f t="shared" si="27"/>
        <v>6.9460415447419955E-45</v>
      </c>
      <c r="N80" s="23">
        <f t="shared" si="28"/>
        <v>1.7049721605256326E-23</v>
      </c>
      <c r="O80" s="23">
        <f t="shared" si="29"/>
        <v>0.99999929856010672</v>
      </c>
      <c r="P80" s="23">
        <f t="shared" si="30"/>
        <v>7.0143291740690949E-7</v>
      </c>
      <c r="Q80" s="23">
        <f t="shared" si="31"/>
        <v>6.9758968377099253E-12</v>
      </c>
      <c r="R80" s="24">
        <f t="shared" si="32"/>
        <v>1.9713620872035588E-24</v>
      </c>
    </row>
    <row r="81" spans="1:18" x14ac:dyDescent="0.25">
      <c r="A81">
        <v>67</v>
      </c>
      <c r="B81" s="21">
        <f t="shared" ca="1" si="33"/>
        <v>7</v>
      </c>
      <c r="C81" s="22">
        <v>4</v>
      </c>
      <c r="D81" s="19" t="s">
        <v>197</v>
      </c>
      <c r="E81" s="23">
        <f t="shared" si="34"/>
        <v>1.6670499707380789E-45</v>
      </c>
      <c r="F81" s="23">
        <f t="shared" si="35"/>
        <v>2.7421635581787255E-24</v>
      </c>
      <c r="G81" s="23">
        <f t="shared" si="36"/>
        <v>0.12124991495041294</v>
      </c>
      <c r="H81" s="23">
        <f t="shared" si="37"/>
        <v>6.8389709447173676E-8</v>
      </c>
      <c r="I81" s="23">
        <f t="shared" si="38"/>
        <v>5.6969824174631055E-13</v>
      </c>
      <c r="J81" s="24">
        <f t="shared" si="39"/>
        <v>9.8568104360177945E-26</v>
      </c>
      <c r="L81" s="19" t="s">
        <v>197</v>
      </c>
      <c r="M81" s="23">
        <f t="shared" si="27"/>
        <v>1.3748867627090293E-44</v>
      </c>
      <c r="N81" s="23">
        <f t="shared" si="28"/>
        <v>2.2615785030449914E-23</v>
      </c>
      <c r="O81" s="23">
        <f t="shared" si="29"/>
        <v>0.99999943595638319</v>
      </c>
      <c r="P81" s="23">
        <f t="shared" si="30"/>
        <v>5.6403891829832316E-7</v>
      </c>
      <c r="Q81" s="23">
        <f t="shared" si="31"/>
        <v>4.6985428455322274E-12</v>
      </c>
      <c r="R81" s="24">
        <f t="shared" si="32"/>
        <v>8.1293293115940581E-25</v>
      </c>
    </row>
    <row r="82" spans="1:18" x14ac:dyDescent="0.25">
      <c r="A82">
        <v>68</v>
      </c>
      <c r="B82" s="21">
        <f t="shared" ca="1" si="33"/>
        <v>3</v>
      </c>
      <c r="C82" s="22">
        <v>8</v>
      </c>
      <c r="D82" s="19" t="s">
        <v>198</v>
      </c>
      <c r="E82" s="23">
        <f t="shared" si="34"/>
        <v>3.4372169067725736E-47</v>
      </c>
      <c r="F82" s="23">
        <f t="shared" si="35"/>
        <v>5.6539462576124784E-26</v>
      </c>
      <c r="G82" s="23">
        <f t="shared" si="36"/>
        <v>0.12124993160971145</v>
      </c>
      <c r="H82" s="23">
        <f t="shared" si="37"/>
        <v>5.499379453408651E-8</v>
      </c>
      <c r="I82" s="23">
        <f t="shared" si="38"/>
        <v>3.8371433238513188E-13</v>
      </c>
      <c r="J82" s="24">
        <f t="shared" si="39"/>
        <v>4.0646646557970292E-26</v>
      </c>
      <c r="L82" s="19" t="s">
        <v>198</v>
      </c>
      <c r="M82" s="23">
        <f t="shared" si="27"/>
        <v>2.8348183806416249E-46</v>
      </c>
      <c r="N82" s="23">
        <f t="shared" si="28"/>
        <v>4.6630489750760102E-25</v>
      </c>
      <c r="O82" s="23">
        <f t="shared" si="29"/>
        <v>0.99999954643971689</v>
      </c>
      <c r="P82" s="23">
        <f t="shared" si="30"/>
        <v>4.5355711843288817E-7</v>
      </c>
      <c r="Q82" s="23">
        <f t="shared" si="31"/>
        <v>3.1646546373541808E-12</v>
      </c>
      <c r="R82" s="24">
        <f t="shared" si="32"/>
        <v>3.3523011174226676E-25</v>
      </c>
    </row>
    <row r="83" spans="1:18" x14ac:dyDescent="0.25">
      <c r="A83">
        <v>69</v>
      </c>
      <c r="B83" s="21">
        <f t="shared" ca="1" si="33"/>
        <v>8</v>
      </c>
      <c r="C83" s="22">
        <v>7</v>
      </c>
      <c r="D83" s="19" t="s">
        <v>199</v>
      </c>
      <c r="E83" s="23">
        <f t="shared" si="34"/>
        <v>7.087045951604062E-49</v>
      </c>
      <c r="F83" s="23">
        <f t="shared" si="35"/>
        <v>1.1657622437690025E-27</v>
      </c>
      <c r="G83" s="23">
        <f t="shared" si="36"/>
        <v>0.12124994500581567</v>
      </c>
      <c r="H83" s="23">
        <f t="shared" si="37"/>
        <v>4.4221819047206598E-8</v>
      </c>
      <c r="I83" s="23">
        <f t="shared" si="38"/>
        <v>2.5844679538392475E-13</v>
      </c>
      <c r="J83" s="24">
        <f t="shared" si="39"/>
        <v>1.6761505587113338E-26</v>
      </c>
      <c r="L83" s="19" t="s">
        <v>199</v>
      </c>
      <c r="M83" s="23">
        <f t="shared" si="27"/>
        <v>5.8449868711194161E-48</v>
      </c>
      <c r="N83" s="23">
        <f t="shared" si="28"/>
        <v>9.6145348234045265E-27</v>
      </c>
      <c r="O83" s="23">
        <f t="shared" si="29"/>
        <v>0.99999963528180269</v>
      </c>
      <c r="P83" s="23">
        <f t="shared" si="30"/>
        <v>3.6471606578117134E-7</v>
      </c>
      <c r="Q83" s="23">
        <f t="shared" si="31"/>
        <v>2.1315201512980413E-12</v>
      </c>
      <c r="R83" s="24">
        <f t="shared" si="32"/>
        <v>1.3823923361848357E-25</v>
      </c>
    </row>
    <row r="84" spans="1:18" x14ac:dyDescent="0.25">
      <c r="A84">
        <v>70</v>
      </c>
      <c r="B84" s="21">
        <f t="shared" ca="1" si="33"/>
        <v>7</v>
      </c>
      <c r="C84" s="22">
        <v>3</v>
      </c>
      <c r="D84" s="19" t="s">
        <v>200</v>
      </c>
      <c r="E84" s="23">
        <f t="shared" si="34"/>
        <v>1.40279684906866E-48</v>
      </c>
      <c r="F84" s="23">
        <f t="shared" si="35"/>
        <v>1.5463376840975612E-27</v>
      </c>
      <c r="G84" s="23">
        <f t="shared" si="36"/>
        <v>0.12124995577791857</v>
      </c>
      <c r="H84" s="23">
        <f t="shared" si="37"/>
        <v>3.5559816413664206E-8</v>
      </c>
      <c r="I84" s="23">
        <f t="shared" si="38"/>
        <v>1.7407414568934005E-13</v>
      </c>
      <c r="J84" s="24">
        <f t="shared" si="39"/>
        <v>6.9119616809241788E-27</v>
      </c>
      <c r="L84" s="19" t="s">
        <v>200</v>
      </c>
      <c r="M84" s="23">
        <f t="shared" si="27"/>
        <v>1.1569459375541191E-47</v>
      </c>
      <c r="N84" s="23">
        <f t="shared" si="28"/>
        <v>1.2753301398497466E-26</v>
      </c>
      <c r="O84" s="23">
        <f t="shared" si="29"/>
        <v>0.99999970672170702</v>
      </c>
      <c r="P84" s="23">
        <f t="shared" si="30"/>
        <v>2.9327685735303107E-7</v>
      </c>
      <c r="Q84" s="23">
        <f t="shared" si="31"/>
        <v>1.4356631597953395E-12</v>
      </c>
      <c r="R84" s="24">
        <f t="shared" si="32"/>
        <v>5.700587360589064E-26</v>
      </c>
    </row>
    <row r="85" spans="1:18" x14ac:dyDescent="0.25">
      <c r="A85">
        <v>71</v>
      </c>
      <c r="B85" s="21">
        <f t="shared" ca="1" si="33"/>
        <v>1</v>
      </c>
      <c r="C85" s="22">
        <v>2</v>
      </c>
      <c r="D85" s="19" t="s">
        <v>201</v>
      </c>
      <c r="E85" s="23">
        <f t="shared" si="34"/>
        <v>2.7766702501298857E-48</v>
      </c>
      <c r="F85" s="23">
        <f t="shared" si="35"/>
        <v>2.0511559749250091E-27</v>
      </c>
      <c r="G85" s="23">
        <f t="shared" si="36"/>
        <v>0.12124996444000698</v>
      </c>
      <c r="H85" s="23">
        <f t="shared" si="37"/>
        <v>2.859449359192053E-8</v>
      </c>
      <c r="I85" s="23">
        <f t="shared" si="38"/>
        <v>1.172458247166194E-13</v>
      </c>
      <c r="J85" s="24">
        <f t="shared" si="39"/>
        <v>2.850293680294532E-27</v>
      </c>
      <c r="L85" s="19" t="s">
        <v>201</v>
      </c>
      <c r="M85" s="23">
        <f t="shared" si="27"/>
        <v>2.2900374512492752E-47</v>
      </c>
      <c r="N85" s="23">
        <f t="shared" si="28"/>
        <v>1.6916751280467194E-26</v>
      </c>
      <c r="O85" s="23">
        <f t="shared" si="29"/>
        <v>0.99999976416814451</v>
      </c>
      <c r="P85" s="23">
        <f t="shared" si="30"/>
        <v>2.3583088853255919E-7</v>
      </c>
      <c r="Q85" s="23">
        <f t="shared" si="31"/>
        <v>9.6697592950083558E-13</v>
      </c>
      <c r="R85" s="24">
        <f t="shared" si="32"/>
        <v>2.3507578095124106E-26</v>
      </c>
    </row>
    <row r="86" spans="1:18" x14ac:dyDescent="0.25">
      <c r="A86">
        <v>72</v>
      </c>
      <c r="B86" s="21">
        <f t="shared" ca="1" si="33"/>
        <v>8</v>
      </c>
      <c r="C86" s="22">
        <v>3</v>
      </c>
      <c r="D86" s="19" t="s">
        <v>202</v>
      </c>
      <c r="E86" s="23">
        <f t="shared" si="34"/>
        <v>5.4960898829982606E-48</v>
      </c>
      <c r="F86" s="23">
        <f t="shared" si="35"/>
        <v>2.7207774976084738E-27</v>
      </c>
      <c r="G86" s="23">
        <f t="shared" si="36"/>
        <v>0.12124997140538751</v>
      </c>
      <c r="H86" s="23">
        <f t="shared" si="37"/>
        <v>2.299351163192452E-8</v>
      </c>
      <c r="I86" s="23">
        <f t="shared" si="38"/>
        <v>7.8969700909234901E-14</v>
      </c>
      <c r="J86" s="24">
        <f t="shared" si="39"/>
        <v>1.1753789047562053E-27</v>
      </c>
      <c r="L86" s="19" t="s">
        <v>202</v>
      </c>
      <c r="M86" s="23">
        <f t="shared" si="27"/>
        <v>4.5328578448532957E-47</v>
      </c>
      <c r="N86" s="23">
        <f t="shared" si="28"/>
        <v>2.2439403078697413E-26</v>
      </c>
      <c r="O86" s="23">
        <f t="shared" si="29"/>
        <v>0.99999981036213059</v>
      </c>
      <c r="P86" s="23">
        <f t="shared" si="30"/>
        <v>1.8963721809556066E-7</v>
      </c>
      <c r="Q86" s="23">
        <f t="shared" si="31"/>
        <v>6.5129653243019405E-13</v>
      </c>
      <c r="R86" s="24">
        <f t="shared" si="32"/>
        <v>9.6938470849621026E-27</v>
      </c>
    </row>
    <row r="87" spans="1:18" x14ac:dyDescent="0.25">
      <c r="A87">
        <v>73</v>
      </c>
      <c r="B87" s="21">
        <f t="shared" ca="1" si="33"/>
        <v>6</v>
      </c>
      <c r="C87" s="22">
        <v>5</v>
      </c>
      <c r="D87" s="19" t="s">
        <v>203</v>
      </c>
      <c r="E87" s="23">
        <f t="shared" si="34"/>
        <v>1.133214461213324E-49</v>
      </c>
      <c r="F87" s="23">
        <f t="shared" si="35"/>
        <v>3.6090039951571675E-27</v>
      </c>
      <c r="G87" s="23">
        <f t="shared" si="36"/>
        <v>0.12124997700640833</v>
      </c>
      <c r="H87" s="23">
        <f t="shared" si="37"/>
        <v>1.8489628764317165E-8</v>
      </c>
      <c r="I87" s="23">
        <f t="shared" si="38"/>
        <v>5.3189216815132511E-14</v>
      </c>
      <c r="J87" s="24">
        <f t="shared" si="39"/>
        <v>4.846923542481052E-28</v>
      </c>
      <c r="L87" s="19" t="s">
        <v>203</v>
      </c>
      <c r="M87" s="23">
        <f t="shared" si="27"/>
        <v>9.3460989963489488E-49</v>
      </c>
      <c r="N87" s="23">
        <f t="shared" si="28"/>
        <v>2.9764982508997624E-26</v>
      </c>
      <c r="O87" s="23">
        <f t="shared" si="29"/>
        <v>0.99999984750777204</v>
      </c>
      <c r="P87" s="23">
        <f t="shared" si="30"/>
        <v>1.5249178928764055E-7</v>
      </c>
      <c r="Q87" s="23">
        <f t="shared" si="31"/>
        <v>4.3867396940932344E-13</v>
      </c>
      <c r="R87" s="24">
        <f t="shared" si="32"/>
        <v>3.9974628639366352E-27</v>
      </c>
    </row>
    <row r="88" spans="1:18" x14ac:dyDescent="0.25">
      <c r="A88">
        <v>74</v>
      </c>
      <c r="B88" s="21">
        <f t="shared" ca="1" si="33"/>
        <v>8</v>
      </c>
      <c r="C88" s="22">
        <v>7</v>
      </c>
      <c r="D88" s="19" t="s">
        <v>204</v>
      </c>
      <c r="E88" s="23">
        <f t="shared" si="34"/>
        <v>2.3365247490872373E-51</v>
      </c>
      <c r="F88" s="23">
        <f t="shared" si="35"/>
        <v>7.4412456272494055E-29</v>
      </c>
      <c r="G88" s="23">
        <f t="shared" si="36"/>
        <v>0.12124998151031735</v>
      </c>
      <c r="H88" s="23">
        <f t="shared" si="37"/>
        <v>1.4867949455544953E-8</v>
      </c>
      <c r="I88" s="23">
        <f t="shared" si="38"/>
        <v>3.582504083509475E-14</v>
      </c>
      <c r="J88" s="24">
        <f t="shared" si="39"/>
        <v>1.9987314319683178E-28</v>
      </c>
      <c r="L88" s="19" t="s">
        <v>204</v>
      </c>
      <c r="M88" s="23">
        <f t="shared" ref="M88:M94" si="40">E88/SUM($E88:$J88)</f>
        <v>1.9270307784564622E-50</v>
      </c>
      <c r="N88" s="23">
        <f t="shared" ref="N88:N94" si="41">F88/SUM($E88:$J88)</f>
        <v>6.1371099789830569E-28</v>
      </c>
      <c r="O88" s="23">
        <f t="shared" ref="O88:O94" si="42">G88/SUM($E88:$J88)</f>
        <v>0.99999987737743734</v>
      </c>
      <c r="P88" s="23">
        <f t="shared" ref="P88:P94" si="43">H88/SUM($E88:$J88)</f>
        <v>1.2262226721357275E-7</v>
      </c>
      <c r="Q88" s="23">
        <f t="shared" ref="Q88:Q94" si="44">I88/SUM($E88:$J88)</f>
        <v>2.9546426313547956E-13</v>
      </c>
      <c r="R88" s="24">
        <f t="shared" ref="R88:R94" si="45">J88/SUM($E88:$J88)</f>
        <v>1.6484383436451679E-27</v>
      </c>
    </row>
    <row r="89" spans="1:18" x14ac:dyDescent="0.25">
      <c r="A89">
        <v>75</v>
      </c>
      <c r="B89" s="21">
        <f t="shared" ca="1" si="33"/>
        <v>8</v>
      </c>
      <c r="C89" s="22">
        <v>6</v>
      </c>
      <c r="D89" s="19" t="s">
        <v>205</v>
      </c>
      <c r="E89" s="23">
        <f t="shared" si="34"/>
        <v>4.8175769461411554E-53</v>
      </c>
      <c r="F89" s="23">
        <f t="shared" si="35"/>
        <v>9.870518549531083E-29</v>
      </c>
      <c r="G89" s="23">
        <f t="shared" si="36"/>
        <v>0.12124998513201428</v>
      </c>
      <c r="H89" s="23">
        <f t="shared" si="37"/>
        <v>1.1955671053323344E-8</v>
      </c>
      <c r="I89" s="23">
        <f t="shared" si="38"/>
        <v>2.4129581489397498E-14</v>
      </c>
      <c r="J89" s="24">
        <f t="shared" si="39"/>
        <v>8.2421917182258403E-29</v>
      </c>
      <c r="L89" s="19" t="s">
        <v>205</v>
      </c>
      <c r="M89" s="23">
        <f t="shared" si="40"/>
        <v>3.9732594324569184E-52</v>
      </c>
      <c r="N89" s="23">
        <f t="shared" si="41"/>
        <v>8.1406340508123692E-28</v>
      </c>
      <c r="O89" s="23">
        <f t="shared" si="42"/>
        <v>0.999999901396326</v>
      </c>
      <c r="P89" s="23">
        <f t="shared" si="43"/>
        <v>9.8603474973074731E-8</v>
      </c>
      <c r="Q89" s="23">
        <f t="shared" si="44"/>
        <v>1.9900686242443958E-13</v>
      </c>
      <c r="R89" s="24">
        <f t="shared" si="45"/>
        <v>6.7976840545931129E-28</v>
      </c>
    </row>
    <row r="90" spans="1:18" x14ac:dyDescent="0.25">
      <c r="A90">
        <v>76</v>
      </c>
      <c r="B90" s="21">
        <f t="shared" ca="1" si="33"/>
        <v>7</v>
      </c>
      <c r="C90" s="22">
        <v>3</v>
      </c>
      <c r="D90" s="19" t="s">
        <v>206</v>
      </c>
      <c r="E90" s="23">
        <f t="shared" si="34"/>
        <v>9.5358226378966032E-53</v>
      </c>
      <c r="F90" s="23">
        <f t="shared" si="35"/>
        <v>1.3092853098389893E-28</v>
      </c>
      <c r="G90" s="23">
        <f t="shared" si="36"/>
        <v>0.12124998804430452</v>
      </c>
      <c r="H90" s="23">
        <f t="shared" si="37"/>
        <v>9.613838809874787E-9</v>
      </c>
      <c r="I90" s="23">
        <f t="shared" si="38"/>
        <v>1.6252227097995899E-14</v>
      </c>
      <c r="J90" s="24">
        <f t="shared" si="39"/>
        <v>3.3988420272965567E-29</v>
      </c>
      <c r="L90" s="19" t="s">
        <v>206</v>
      </c>
      <c r="M90" s="23">
        <f t="shared" si="40"/>
        <v>7.8645961419157892E-52</v>
      </c>
      <c r="N90" s="23">
        <f t="shared" si="41"/>
        <v>1.079822956805542E-27</v>
      </c>
      <c r="O90" s="23">
        <f t="shared" si="42"/>
        <v>0.99999992071047217</v>
      </c>
      <c r="P90" s="23">
        <f t="shared" si="43"/>
        <v>7.9289393777797069E-8</v>
      </c>
      <c r="Q90" s="23">
        <f t="shared" si="44"/>
        <v>1.3403898896407275E-13</v>
      </c>
      <c r="R90" s="24">
        <f t="shared" si="45"/>
        <v>2.8031687364472538E-28</v>
      </c>
    </row>
    <row r="91" spans="1:18" x14ac:dyDescent="0.25">
      <c r="A91">
        <v>77</v>
      </c>
      <c r="B91" s="21">
        <f t="shared" ca="1" si="33"/>
        <v>6</v>
      </c>
      <c r="C91" s="22">
        <v>4</v>
      </c>
      <c r="D91" s="19" t="s">
        <v>207</v>
      </c>
      <c r="E91" s="23">
        <f t="shared" si="34"/>
        <v>1.8875030740597892E-52</v>
      </c>
      <c r="F91" s="23">
        <f t="shared" si="35"/>
        <v>1.7367152555289134E-28</v>
      </c>
      <c r="G91" s="23">
        <f t="shared" si="36"/>
        <v>0.12124999038614474</v>
      </c>
      <c r="H91" s="23">
        <f t="shared" si="37"/>
        <v>7.7307158933352142E-9</v>
      </c>
      <c r="I91" s="23">
        <f t="shared" si="38"/>
        <v>1.0946517432065941E-14</v>
      </c>
      <c r="J91" s="24">
        <f t="shared" si="39"/>
        <v>1.4015843682236269E-29</v>
      </c>
      <c r="L91" s="19" t="s">
        <v>207</v>
      </c>
      <c r="M91" s="23">
        <f t="shared" si="40"/>
        <v>1.5567035904119726E-51</v>
      </c>
      <c r="N91" s="23">
        <f t="shared" si="41"/>
        <v>1.4323425010323811E-27</v>
      </c>
      <c r="O91" s="23">
        <f t="shared" si="42"/>
        <v>0.99999993624142713</v>
      </c>
      <c r="P91" s="23">
        <f t="shared" si="43"/>
        <v>6.3758482584747417E-8</v>
      </c>
      <c r="Q91" s="23">
        <f t="shared" si="44"/>
        <v>9.0280557542893395E-14</v>
      </c>
      <c r="R91" s="24">
        <f t="shared" si="45"/>
        <v>1.1559458886528433E-28</v>
      </c>
    </row>
    <row r="92" spans="1:18" x14ac:dyDescent="0.25">
      <c r="A92">
        <v>78</v>
      </c>
      <c r="B92" s="21">
        <f t="shared" ca="1" si="33"/>
        <v>5</v>
      </c>
      <c r="C92" s="22">
        <v>19</v>
      </c>
      <c r="D92" s="19" t="s">
        <v>208</v>
      </c>
      <c r="E92" s="23">
        <f t="shared" si="34"/>
        <v>3.8917589760299319E-54</v>
      </c>
      <c r="F92" s="23">
        <f t="shared" si="35"/>
        <v>3.580856252580953E-30</v>
      </c>
      <c r="G92" s="23">
        <f t="shared" si="36"/>
        <v>2.4999998406035678E-3</v>
      </c>
      <c r="H92" s="23">
        <f t="shared" si="37"/>
        <v>1.5939620646186855E-10</v>
      </c>
      <c r="I92" s="23">
        <f t="shared" si="38"/>
        <v>2.2570139385723351E-16</v>
      </c>
      <c r="J92" s="24">
        <f t="shared" si="39"/>
        <v>5.7797294432642172E-30</v>
      </c>
      <c r="L92" s="19" t="s">
        <v>208</v>
      </c>
      <c r="M92" s="23">
        <f t="shared" si="40"/>
        <v>1.5567035904119729E-51</v>
      </c>
      <c r="N92" s="23">
        <f t="shared" si="41"/>
        <v>1.4323425010323814E-27</v>
      </c>
      <c r="O92" s="23">
        <f t="shared" si="42"/>
        <v>0.99999993624142725</v>
      </c>
      <c r="P92" s="23">
        <f t="shared" si="43"/>
        <v>6.3758482584747431E-8</v>
      </c>
      <c r="Q92" s="23">
        <f t="shared" si="44"/>
        <v>9.0280557542893421E-14</v>
      </c>
      <c r="R92" s="24">
        <f t="shared" si="45"/>
        <v>2.3118917773056872E-27</v>
      </c>
    </row>
    <row r="93" spans="1:18" x14ac:dyDescent="0.25">
      <c r="A93">
        <v>79</v>
      </c>
      <c r="B93" s="21">
        <f t="shared" ca="1" si="33"/>
        <v>1</v>
      </c>
      <c r="C93" s="22">
        <v>1</v>
      </c>
      <c r="D93" s="19" t="s">
        <v>209</v>
      </c>
      <c r="E93" s="23">
        <f t="shared" si="34"/>
        <v>3.7360886169887347E-52</v>
      </c>
      <c r="F93" s="23">
        <f t="shared" si="35"/>
        <v>2.3036841891604134E-28</v>
      </c>
      <c r="G93" s="23">
        <f t="shared" si="36"/>
        <v>0.12124999226927305</v>
      </c>
      <c r="H93" s="23">
        <f t="shared" si="37"/>
        <v>6.2164520520128747E-9</v>
      </c>
      <c r="I93" s="23">
        <f t="shared" si="38"/>
        <v>7.3729121993362956E-15</v>
      </c>
      <c r="J93" s="24">
        <f t="shared" si="39"/>
        <v>1.1559458886528435E-28</v>
      </c>
      <c r="L93" s="19" t="s">
        <v>209</v>
      </c>
      <c r="M93" s="23">
        <f t="shared" si="40"/>
        <v>3.0813102380602186E-51</v>
      </c>
      <c r="N93" s="23">
        <f t="shared" si="41"/>
        <v>1.8999457467469484E-27</v>
      </c>
      <c r="O93" s="23">
        <f t="shared" si="42"/>
        <v>0.99999994873023101</v>
      </c>
      <c r="P93" s="23">
        <f t="shared" si="43"/>
        <v>5.1269708285764367E-8</v>
      </c>
      <c r="Q93" s="23">
        <f t="shared" si="44"/>
        <v>6.0807524052908496E-14</v>
      </c>
      <c r="R93" s="24">
        <f t="shared" si="45"/>
        <v>9.5335744584678423E-28</v>
      </c>
    </row>
    <row r="94" spans="1:18" ht="15.75" thickBot="1" x14ac:dyDescent="0.3">
      <c r="A94">
        <v>80</v>
      </c>
      <c r="B94" s="21">
        <f t="shared" ca="1" si="33"/>
        <v>7</v>
      </c>
      <c r="C94" s="22">
        <v>4</v>
      </c>
      <c r="D94" s="20" t="s">
        <v>210</v>
      </c>
      <c r="E94" s="25">
        <f t="shared" si="34"/>
        <v>7.3951445713445245E-52</v>
      </c>
      <c r="F94" s="25">
        <f t="shared" si="35"/>
        <v>3.0557460760180087E-28</v>
      </c>
      <c r="G94" s="25">
        <f t="shared" si="36"/>
        <v>0.12124999378354051</v>
      </c>
      <c r="H94" s="25">
        <f t="shared" si="37"/>
        <v>4.9987965578620261E-9</v>
      </c>
      <c r="I94" s="25">
        <f t="shared" si="38"/>
        <v>4.9659477976541941E-15</v>
      </c>
      <c r="J94" s="26">
        <f t="shared" si="39"/>
        <v>4.7667872292339213E-29</v>
      </c>
      <c r="L94" s="20" t="s">
        <v>210</v>
      </c>
      <c r="M94" s="25">
        <f t="shared" si="40"/>
        <v>6.0990883675138642E-51</v>
      </c>
      <c r="N94" s="25">
        <f t="shared" si="41"/>
        <v>2.5202029746024419E-27</v>
      </c>
      <c r="O94" s="25">
        <f t="shared" si="42"/>
        <v>0.99999995877277048</v>
      </c>
      <c r="P94" s="25">
        <f t="shared" si="43"/>
        <v>4.1227188520104252E-8</v>
      </c>
      <c r="Q94" s="25">
        <f t="shared" si="44"/>
        <v>4.0956270907422047E-14</v>
      </c>
      <c r="R94" s="26">
        <f t="shared" si="45"/>
        <v>3.9313709501893383E-28</v>
      </c>
    </row>
    <row r="95" spans="1:18" ht="15.75" thickTop="1" x14ac:dyDescent="0.25"/>
  </sheetData>
  <mergeCells count="9">
    <mergeCell ref="B9:C9"/>
    <mergeCell ref="M12:R12"/>
    <mergeCell ref="C3:D3"/>
    <mergeCell ref="C6:D6"/>
    <mergeCell ref="B10:C10"/>
    <mergeCell ref="B8:C8"/>
    <mergeCell ref="B11:C11"/>
    <mergeCell ref="C4:F4"/>
    <mergeCell ref="C5:F5"/>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65"/>
  <sheetViews>
    <sheetView zoomScaleNormal="100" workbookViewId="0">
      <selection activeCell="H21" sqref="H21"/>
    </sheetView>
  </sheetViews>
  <sheetFormatPr defaultRowHeight="15" x14ac:dyDescent="0.25"/>
  <cols>
    <col min="2" max="2" width="22.85546875" customWidth="1"/>
    <col min="3" max="3" width="34.85546875" customWidth="1"/>
    <col min="4" max="4" width="17.5703125" style="7" customWidth="1"/>
    <col min="12" max="12" width="11" customWidth="1"/>
  </cols>
  <sheetData>
    <row r="2" spans="1:18" x14ac:dyDescent="0.25">
      <c r="C2" s="73" t="s">
        <v>417</v>
      </c>
    </row>
    <row r="3" spans="1:18" x14ac:dyDescent="0.25">
      <c r="C3" s="93" t="s">
        <v>411</v>
      </c>
      <c r="D3" s="93"/>
    </row>
    <row r="4" spans="1:18" ht="60.75" customHeight="1" x14ac:dyDescent="0.25">
      <c r="C4" s="88" t="s">
        <v>418</v>
      </c>
      <c r="D4" s="88"/>
      <c r="E4" s="88"/>
      <c r="F4" s="88"/>
    </row>
    <row r="5" spans="1:18" ht="30" customHeight="1" x14ac:dyDescent="0.25">
      <c r="C5" s="88" t="s">
        <v>17</v>
      </c>
      <c r="D5" s="88"/>
      <c r="E5" s="88"/>
      <c r="F5" s="88"/>
    </row>
    <row r="6" spans="1:18" x14ac:dyDescent="0.25">
      <c r="C6" s="93" t="s">
        <v>13</v>
      </c>
      <c r="D6" s="93"/>
    </row>
    <row r="8" spans="1:18" x14ac:dyDescent="0.25">
      <c r="B8" s="89" t="s">
        <v>412</v>
      </c>
      <c r="C8" s="89"/>
    </row>
    <row r="9" spans="1:18" ht="27" customHeight="1" x14ac:dyDescent="0.25">
      <c r="B9" s="90">
        <v>8</v>
      </c>
      <c r="C9" s="90"/>
    </row>
    <row r="10" spans="1:18" x14ac:dyDescent="0.25">
      <c r="B10" s="90" t="s">
        <v>18</v>
      </c>
      <c r="C10" s="90"/>
    </row>
    <row r="11" spans="1:18" ht="15.75" thickBot="1" x14ac:dyDescent="0.3">
      <c r="B11" s="90">
        <v>0.75</v>
      </c>
      <c r="C11" s="90"/>
    </row>
    <row r="12" spans="1:18" ht="16.5" thickTop="1" thickBot="1" x14ac:dyDescent="0.3">
      <c r="L12" s="8"/>
      <c r="M12" s="91" t="s">
        <v>1</v>
      </c>
      <c r="N12" s="91"/>
      <c r="O12" s="91"/>
      <c r="P12" s="91"/>
      <c r="Q12" s="91"/>
      <c r="R12" s="92"/>
    </row>
    <row r="13" spans="1:18" ht="15.75" thickTop="1" x14ac:dyDescent="0.25">
      <c r="A13" t="s">
        <v>14</v>
      </c>
      <c r="D13" s="13" t="s">
        <v>15</v>
      </c>
      <c r="E13" s="14">
        <v>4</v>
      </c>
      <c r="F13" s="14">
        <v>6</v>
      </c>
      <c r="G13" s="14">
        <v>8</v>
      </c>
      <c r="H13" s="14">
        <v>10</v>
      </c>
      <c r="I13" s="14">
        <v>12</v>
      </c>
      <c r="J13" s="15">
        <v>20</v>
      </c>
      <c r="K13" s="7"/>
      <c r="L13" s="9"/>
      <c r="M13" s="10">
        <v>4</v>
      </c>
      <c r="N13" s="10">
        <v>6</v>
      </c>
      <c r="O13" s="10">
        <v>8</v>
      </c>
      <c r="P13" s="10">
        <v>10</v>
      </c>
      <c r="Q13" s="10">
        <v>12</v>
      </c>
      <c r="R13" s="11">
        <v>20</v>
      </c>
    </row>
    <row r="14" spans="1:18" ht="51" customHeight="1" x14ac:dyDescent="0.25">
      <c r="A14">
        <v>0</v>
      </c>
      <c r="B14" s="1" t="s">
        <v>5</v>
      </c>
      <c r="C14" s="4" t="s">
        <v>6</v>
      </c>
      <c r="D14" s="16" t="s">
        <v>9</v>
      </c>
      <c r="E14" s="17">
        <f t="shared" ref="E14:J14" si="0">1/6</f>
        <v>0.16666666666666666</v>
      </c>
      <c r="F14" s="17">
        <f t="shared" si="0"/>
        <v>0.16666666666666666</v>
      </c>
      <c r="G14" s="17">
        <f t="shared" si="0"/>
        <v>0.16666666666666666</v>
      </c>
      <c r="H14" s="17">
        <f t="shared" si="0"/>
        <v>0.16666666666666666</v>
      </c>
      <c r="I14" s="17">
        <f t="shared" si="0"/>
        <v>0.16666666666666666</v>
      </c>
      <c r="J14" s="18">
        <f t="shared" si="0"/>
        <v>0.16666666666666666</v>
      </c>
      <c r="K14" s="7"/>
      <c r="L14" s="9"/>
      <c r="M14" s="10">
        <f t="shared" ref="M14:M28" si="1">E14/SUM($E14:$J14)</f>
        <v>0.16666666666666669</v>
      </c>
      <c r="N14" s="10">
        <f t="shared" ref="N14:N77" si="2">F14/SUM($E14:$J14)</f>
        <v>0.16666666666666669</v>
      </c>
      <c r="O14" s="10">
        <f t="shared" ref="O14:R29" si="3">G14/SUM($E14:$J14)</f>
        <v>0.16666666666666669</v>
      </c>
      <c r="P14" s="10">
        <f t="shared" si="3"/>
        <v>0.16666666666666669</v>
      </c>
      <c r="Q14" s="10">
        <f t="shared" si="3"/>
        <v>0.16666666666666669</v>
      </c>
      <c r="R14" s="11">
        <f t="shared" si="3"/>
        <v>0.16666666666666669</v>
      </c>
    </row>
    <row r="15" spans="1:18" x14ac:dyDescent="0.25">
      <c r="A15">
        <v>1</v>
      </c>
      <c r="B15" s="21">
        <f ca="1">IF(RAND()&gt;$B$11,RANDBETWEEN(1,$B$9),RANDBETWEEN(1,20))</f>
        <v>9</v>
      </c>
      <c r="C15" s="22">
        <v>9</v>
      </c>
      <c r="D15" s="19" t="s">
        <v>30</v>
      </c>
      <c r="E15" s="23">
        <f>IF($C15&gt;E$13,$B$11*1/20*M14,($B$11*1/20+(1-$B$11)/E$13)*M14)</f>
        <v>6.2500000000000003E-3</v>
      </c>
      <c r="F15" s="23">
        <f>IF($C15&gt;F$13,$B$11*1/20*N14,($B$11*1/20+(1-$B$11)/F$13)*N14)</f>
        <v>6.2500000000000003E-3</v>
      </c>
      <c r="G15" s="23">
        <f t="shared" ref="G15:J30" si="4">IF($C15&gt;G$13,$B$11*1/20*O14,($B$11*1/20+(1-$B$11)/G$13)*O14)</f>
        <v>6.2500000000000003E-3</v>
      </c>
      <c r="H15" s="23">
        <f t="shared" si="4"/>
        <v>1.0416666666666668E-2</v>
      </c>
      <c r="I15" s="23">
        <f t="shared" si="4"/>
        <v>9.7222222222222241E-3</v>
      </c>
      <c r="J15" s="24">
        <f t="shared" si="4"/>
        <v>8.333333333333335E-3</v>
      </c>
      <c r="L15" s="9" t="s">
        <v>30</v>
      </c>
      <c r="M15" s="23">
        <f t="shared" si="1"/>
        <v>0.13235294117647056</v>
      </c>
      <c r="N15" s="23">
        <f t="shared" si="2"/>
        <v>0.13235294117647056</v>
      </c>
      <c r="O15" s="23">
        <f t="shared" si="3"/>
        <v>0.13235294117647056</v>
      </c>
      <c r="P15" s="23">
        <f t="shared" si="3"/>
        <v>0.22058823529411761</v>
      </c>
      <c r="Q15" s="23">
        <f t="shared" si="3"/>
        <v>0.20588235294117646</v>
      </c>
      <c r="R15" s="24">
        <f t="shared" si="3"/>
        <v>0.1764705882352941</v>
      </c>
    </row>
    <row r="16" spans="1:18" x14ac:dyDescent="0.25">
      <c r="A16">
        <v>2</v>
      </c>
      <c r="B16" s="21">
        <f t="shared" ref="B16:B79" ca="1" si="5">IF(RAND()&gt;$B$11,RANDBETWEEN(1,$B$9),RANDBETWEEN(1,20))</f>
        <v>5</v>
      </c>
      <c r="C16" s="22">
        <v>8</v>
      </c>
      <c r="D16" s="19" t="s">
        <v>31</v>
      </c>
      <c r="E16" s="23">
        <f t="shared" ref="E16:J68" si="6">IF($C16&gt;E$13,$B$11*1/20*M15,($B$11*1/20+(1-$B$11)/E$13)*M15)</f>
        <v>4.9632352941176459E-3</v>
      </c>
      <c r="F16" s="23">
        <f t="shared" si="6"/>
        <v>4.9632352941176459E-3</v>
      </c>
      <c r="G16" s="23">
        <f t="shared" si="4"/>
        <v>9.0992647058823518E-3</v>
      </c>
      <c r="H16" s="23">
        <f t="shared" si="4"/>
        <v>1.3786764705882351E-2</v>
      </c>
      <c r="I16" s="23">
        <f t="shared" si="4"/>
        <v>1.2009803921568626E-2</v>
      </c>
      <c r="J16" s="24">
        <f t="shared" si="4"/>
        <v>8.8235294117647058E-3</v>
      </c>
      <c r="L16" s="9" t="s">
        <v>31</v>
      </c>
      <c r="M16" s="23">
        <f t="shared" si="1"/>
        <v>9.25185608223872E-2</v>
      </c>
      <c r="N16" s="23">
        <f t="shared" si="2"/>
        <v>9.25185608223872E-2</v>
      </c>
      <c r="O16" s="23">
        <f t="shared" si="3"/>
        <v>0.1696173615077099</v>
      </c>
      <c r="P16" s="23">
        <f t="shared" si="3"/>
        <v>0.25699600228440894</v>
      </c>
      <c r="Q16" s="23">
        <f t="shared" si="3"/>
        <v>0.22387207310108512</v>
      </c>
      <c r="R16" s="24">
        <f t="shared" si="3"/>
        <v>0.16447744146202173</v>
      </c>
    </row>
    <row r="17" spans="1:18" x14ac:dyDescent="0.25">
      <c r="A17">
        <v>3</v>
      </c>
      <c r="B17" s="21">
        <f t="shared" ca="1" si="5"/>
        <v>11</v>
      </c>
      <c r="C17" s="22">
        <v>16</v>
      </c>
      <c r="D17" s="19" t="s">
        <v>32</v>
      </c>
      <c r="E17" s="23">
        <f t="shared" si="6"/>
        <v>3.4694460308395199E-3</v>
      </c>
      <c r="F17" s="23">
        <f t="shared" si="6"/>
        <v>3.4694460308395199E-3</v>
      </c>
      <c r="G17" s="23">
        <f t="shared" si="4"/>
        <v>6.3606510565391208E-3</v>
      </c>
      <c r="H17" s="23">
        <f t="shared" si="4"/>
        <v>9.6373500856653353E-3</v>
      </c>
      <c r="I17" s="23">
        <f t="shared" si="4"/>
        <v>8.3952027412906912E-3</v>
      </c>
      <c r="J17" s="24">
        <f t="shared" si="4"/>
        <v>8.2238720731010861E-3</v>
      </c>
      <c r="L17" s="9" t="s">
        <v>32</v>
      </c>
      <c r="M17" s="23">
        <f t="shared" si="1"/>
        <v>8.7709799675148872E-2</v>
      </c>
      <c r="N17" s="23">
        <f t="shared" si="2"/>
        <v>8.7709799675148872E-2</v>
      </c>
      <c r="O17" s="23">
        <f t="shared" si="3"/>
        <v>0.16080129940443963</v>
      </c>
      <c r="P17" s="23">
        <f t="shared" si="3"/>
        <v>0.24363833243096916</v>
      </c>
      <c r="Q17" s="23">
        <f t="shared" si="3"/>
        <v>0.21223605847319976</v>
      </c>
      <c r="R17" s="24">
        <f t="shared" si="3"/>
        <v>0.20790471034109367</v>
      </c>
    </row>
    <row r="18" spans="1:18" x14ac:dyDescent="0.25">
      <c r="A18">
        <v>4</v>
      </c>
      <c r="B18" s="21">
        <f t="shared" ca="1" si="5"/>
        <v>8</v>
      </c>
      <c r="C18" s="22">
        <v>3</v>
      </c>
      <c r="D18" s="19" t="s">
        <v>33</v>
      </c>
      <c r="E18" s="23">
        <f t="shared" si="6"/>
        <v>8.7709799675148876E-3</v>
      </c>
      <c r="F18" s="23">
        <f t="shared" si="6"/>
        <v>6.9436924742826188E-3</v>
      </c>
      <c r="G18" s="23">
        <f t="shared" si="4"/>
        <v>1.1055089334055225E-2</v>
      </c>
      <c r="H18" s="23">
        <f t="shared" si="4"/>
        <v>1.5227395776935573E-2</v>
      </c>
      <c r="I18" s="23">
        <f t="shared" si="4"/>
        <v>1.2380436744269986E-2</v>
      </c>
      <c r="J18" s="24">
        <f t="shared" si="4"/>
        <v>1.0395235517054685E-2</v>
      </c>
      <c r="L18" s="9" t="s">
        <v>33</v>
      </c>
      <c r="M18" s="23">
        <f t="shared" si="1"/>
        <v>0.13541140618197647</v>
      </c>
      <c r="N18" s="23">
        <f t="shared" si="2"/>
        <v>0.10720069656073136</v>
      </c>
      <c r="O18" s="23">
        <f t="shared" si="3"/>
        <v>0.17067479320853288</v>
      </c>
      <c r="P18" s="23">
        <f t="shared" si="3"/>
        <v>0.23508924684370922</v>
      </c>
      <c r="Q18" s="23">
        <f t="shared" si="3"/>
        <v>0.1911362646930779</v>
      </c>
      <c r="R18" s="24">
        <f t="shared" si="3"/>
        <v>0.16048759251197217</v>
      </c>
    </row>
    <row r="19" spans="1:18" x14ac:dyDescent="0.25">
      <c r="A19">
        <v>5</v>
      </c>
      <c r="B19" s="21">
        <f t="shared" ca="1" si="5"/>
        <v>11</v>
      </c>
      <c r="C19" s="22">
        <v>8</v>
      </c>
      <c r="D19" s="19" t="s">
        <v>34</v>
      </c>
      <c r="E19" s="23">
        <f t="shared" si="6"/>
        <v>5.0779277318241172E-3</v>
      </c>
      <c r="F19" s="23">
        <f t="shared" si="6"/>
        <v>4.0200261210274263E-3</v>
      </c>
      <c r="G19" s="23">
        <f t="shared" si="4"/>
        <v>1.1733892033086637E-2</v>
      </c>
      <c r="H19" s="23">
        <f t="shared" si="4"/>
        <v>1.4693077927731826E-2</v>
      </c>
      <c r="I19" s="23">
        <f t="shared" si="4"/>
        <v>1.1149615440429545E-2</v>
      </c>
      <c r="J19" s="24">
        <f t="shared" si="4"/>
        <v>8.0243796255986093E-3</v>
      </c>
      <c r="L19" s="9" t="s">
        <v>34</v>
      </c>
      <c r="M19" s="23">
        <f t="shared" si="1"/>
        <v>9.2834151676603263E-2</v>
      </c>
      <c r="N19" s="23">
        <f t="shared" si="2"/>
        <v>7.3493703410644262E-2</v>
      </c>
      <c r="O19" s="23">
        <f t="shared" si="3"/>
        <v>0.21451780534992881</v>
      </c>
      <c r="P19" s="23">
        <f t="shared" si="3"/>
        <v>0.26861733702720864</v>
      </c>
      <c r="Q19" s="23">
        <f t="shared" si="3"/>
        <v>0.20383612087382211</v>
      </c>
      <c r="R19" s="24">
        <f t="shared" si="3"/>
        <v>0.1467008816617929</v>
      </c>
    </row>
    <row r="20" spans="1:18" x14ac:dyDescent="0.25">
      <c r="A20">
        <v>6</v>
      </c>
      <c r="B20" s="21">
        <f t="shared" ca="1" si="5"/>
        <v>5</v>
      </c>
      <c r="C20" s="22">
        <v>4</v>
      </c>
      <c r="D20" s="19" t="s">
        <v>35</v>
      </c>
      <c r="E20" s="23">
        <f t="shared" si="6"/>
        <v>9.2834151676603263E-3</v>
      </c>
      <c r="F20" s="23">
        <f t="shared" si="6"/>
        <v>5.8182515200093368E-3</v>
      </c>
      <c r="G20" s="23">
        <f t="shared" si="4"/>
        <v>1.4748099117807606E-2</v>
      </c>
      <c r="H20" s="23">
        <f t="shared" si="4"/>
        <v>1.678858356420054E-2</v>
      </c>
      <c r="I20" s="23">
        <f t="shared" si="4"/>
        <v>1.189044038430629E-2</v>
      </c>
      <c r="J20" s="24">
        <f t="shared" si="4"/>
        <v>7.3350440830896452E-3</v>
      </c>
      <c r="L20" s="9" t="s">
        <v>35</v>
      </c>
      <c r="M20" s="23">
        <f t="shared" si="1"/>
        <v>0.14094859996496031</v>
      </c>
      <c r="N20" s="23">
        <f t="shared" si="2"/>
        <v>8.8337577408594936E-2</v>
      </c>
      <c r="O20" s="23">
        <f t="shared" si="3"/>
        <v>0.22391801780457737</v>
      </c>
      <c r="P20" s="23">
        <f t="shared" si="3"/>
        <v>0.2548983650986697</v>
      </c>
      <c r="Q20" s="23">
        <f t="shared" si="3"/>
        <v>0.18053064468915475</v>
      </c>
      <c r="R20" s="24">
        <f t="shared" si="3"/>
        <v>0.1113667950340428</v>
      </c>
    </row>
    <row r="21" spans="1:18" x14ac:dyDescent="0.25">
      <c r="A21">
        <v>7</v>
      </c>
      <c r="B21" s="21">
        <f t="shared" ca="1" si="5"/>
        <v>2</v>
      </c>
      <c r="C21" s="22">
        <v>3</v>
      </c>
      <c r="D21" s="19" t="s">
        <v>36</v>
      </c>
      <c r="E21" s="23">
        <f t="shared" si="6"/>
        <v>1.4094859996496033E-2</v>
      </c>
      <c r="F21" s="23">
        <f t="shared" si="6"/>
        <v>6.9933915448470987E-3</v>
      </c>
      <c r="G21" s="23">
        <f t="shared" si="4"/>
        <v>1.5394363724064697E-2</v>
      </c>
      <c r="H21" s="23">
        <f t="shared" si="4"/>
        <v>1.5931147818666856E-2</v>
      </c>
      <c r="I21" s="23">
        <f t="shared" si="4"/>
        <v>1.0530954273534027E-2</v>
      </c>
      <c r="J21" s="24">
        <f t="shared" si="4"/>
        <v>5.56833975170214E-3</v>
      </c>
      <c r="L21" s="9" t="s">
        <v>36</v>
      </c>
      <c r="M21" s="23">
        <f t="shared" si="1"/>
        <v>0.20572516526314158</v>
      </c>
      <c r="N21" s="23">
        <f t="shared" si="2"/>
        <v>0.102073850444147</v>
      </c>
      <c r="O21" s="23">
        <f t="shared" si="3"/>
        <v>0.22469240716413191</v>
      </c>
      <c r="P21" s="23">
        <f t="shared" si="3"/>
        <v>0.23252717789616528</v>
      </c>
      <c r="Q21" s="23">
        <f t="shared" si="3"/>
        <v>0.15370725986919773</v>
      </c>
      <c r="R21" s="24">
        <f t="shared" si="3"/>
        <v>8.127413936321648E-2</v>
      </c>
    </row>
    <row r="22" spans="1:18" x14ac:dyDescent="0.25">
      <c r="A22">
        <v>8</v>
      </c>
      <c r="B22" s="21">
        <f t="shared" ca="1" si="5"/>
        <v>20</v>
      </c>
      <c r="C22" s="22">
        <v>6</v>
      </c>
      <c r="D22" s="19" t="s">
        <v>37</v>
      </c>
      <c r="E22" s="23">
        <f t="shared" si="6"/>
        <v>7.7146936973678092E-3</v>
      </c>
      <c r="F22" s="23">
        <f t="shared" si="6"/>
        <v>8.0808464934949715E-3</v>
      </c>
      <c r="G22" s="23">
        <f t="shared" si="4"/>
        <v>1.544760299253407E-2</v>
      </c>
      <c r="H22" s="23">
        <f t="shared" si="4"/>
        <v>1.453294861851033E-2</v>
      </c>
      <c r="I22" s="23">
        <f t="shared" si="4"/>
        <v>8.9662568257032008E-3</v>
      </c>
      <c r="J22" s="24">
        <f t="shared" si="4"/>
        <v>4.0637069681608243E-3</v>
      </c>
      <c r="L22" s="9" t="s">
        <v>37</v>
      </c>
      <c r="M22" s="23">
        <f t="shared" si="1"/>
        <v>0.13118876311647365</v>
      </c>
      <c r="N22" s="23">
        <f t="shared" si="2"/>
        <v>0.13741521024709014</v>
      </c>
      <c r="O22" s="23">
        <f t="shared" si="3"/>
        <v>0.26268728341039965</v>
      </c>
      <c r="P22" s="23">
        <f t="shared" si="3"/>
        <v>0.24713353873636454</v>
      </c>
      <c r="Q22" s="23">
        <f t="shared" si="3"/>
        <v>0.15247165848593272</v>
      </c>
      <c r="R22" s="24">
        <f t="shared" si="3"/>
        <v>6.9103546003739261E-2</v>
      </c>
    </row>
    <row r="23" spans="1:18" x14ac:dyDescent="0.25">
      <c r="A23">
        <v>9</v>
      </c>
      <c r="B23" s="21">
        <f t="shared" ca="1" si="5"/>
        <v>15</v>
      </c>
      <c r="C23" s="22">
        <v>3</v>
      </c>
      <c r="D23" s="19" t="s">
        <v>38</v>
      </c>
      <c r="E23" s="23">
        <f t="shared" si="6"/>
        <v>1.3118876311647366E-2</v>
      </c>
      <c r="F23" s="23">
        <f t="shared" si="6"/>
        <v>1.0878704144561302E-2</v>
      </c>
      <c r="G23" s="23">
        <f t="shared" si="4"/>
        <v>1.8059750734464978E-2</v>
      </c>
      <c r="H23" s="23">
        <f t="shared" si="4"/>
        <v>1.5445846171022784E-2</v>
      </c>
      <c r="I23" s="23">
        <f t="shared" si="4"/>
        <v>8.8941800783460759E-3</v>
      </c>
      <c r="J23" s="24">
        <f t="shared" si="4"/>
        <v>3.4551773001869632E-3</v>
      </c>
      <c r="L23" s="9" t="s">
        <v>38</v>
      </c>
      <c r="M23" s="23">
        <f t="shared" si="1"/>
        <v>0.18780816416232271</v>
      </c>
      <c r="N23" s="23">
        <f t="shared" si="2"/>
        <v>0.15573814443552381</v>
      </c>
      <c r="O23" s="23">
        <f t="shared" si="3"/>
        <v>0.25854109377170542</v>
      </c>
      <c r="P23" s="23">
        <f t="shared" si="3"/>
        <v>0.2211207686086617</v>
      </c>
      <c r="Q23" s="23">
        <f t="shared" si="3"/>
        <v>0.12732795039467251</v>
      </c>
      <c r="R23" s="24">
        <f t="shared" si="3"/>
        <v>4.9463878627113836E-2</v>
      </c>
    </row>
    <row r="24" spans="1:18" x14ac:dyDescent="0.25">
      <c r="A24">
        <v>10</v>
      </c>
      <c r="B24" s="21">
        <f t="shared" ca="1" si="5"/>
        <v>6</v>
      </c>
      <c r="C24" s="22">
        <v>18</v>
      </c>
      <c r="D24" s="19" t="s">
        <v>39</v>
      </c>
      <c r="E24" s="23">
        <f t="shared" si="6"/>
        <v>7.0428061560871011E-3</v>
      </c>
      <c r="F24" s="23">
        <f t="shared" si="6"/>
        <v>5.8401804163321427E-3</v>
      </c>
      <c r="G24" s="23">
        <f t="shared" si="4"/>
        <v>9.6952910164389526E-3</v>
      </c>
      <c r="H24" s="23">
        <f t="shared" si="4"/>
        <v>8.2920288228248134E-3</v>
      </c>
      <c r="I24" s="23">
        <f t="shared" si="4"/>
        <v>4.7747981398002194E-3</v>
      </c>
      <c r="J24" s="24">
        <f t="shared" si="4"/>
        <v>2.4731939313556921E-3</v>
      </c>
      <c r="L24" s="9" t="s">
        <v>39</v>
      </c>
      <c r="M24" s="23">
        <f t="shared" si="1"/>
        <v>0.18476181876947667</v>
      </c>
      <c r="N24" s="23">
        <f t="shared" si="2"/>
        <v>0.15321199132121352</v>
      </c>
      <c r="O24" s="23">
        <f t="shared" si="3"/>
        <v>0.25434742373938413</v>
      </c>
      <c r="P24" s="23">
        <f t="shared" si="3"/>
        <v>0.21753407557155086</v>
      </c>
      <c r="Q24" s="23">
        <f t="shared" si="3"/>
        <v>0.12526262529661081</v>
      </c>
      <c r="R24" s="24">
        <f t="shared" si="3"/>
        <v>6.4882065301764158E-2</v>
      </c>
    </row>
    <row r="25" spans="1:18" x14ac:dyDescent="0.25">
      <c r="A25">
        <v>11</v>
      </c>
      <c r="B25" s="21">
        <f t="shared" ca="1" si="5"/>
        <v>3</v>
      </c>
      <c r="C25" s="22">
        <v>9</v>
      </c>
      <c r="D25" s="19" t="s">
        <v>40</v>
      </c>
      <c r="E25" s="23">
        <f t="shared" si="6"/>
        <v>6.9285682038553748E-3</v>
      </c>
      <c r="F25" s="23">
        <f t="shared" si="6"/>
        <v>5.7454496745455068E-3</v>
      </c>
      <c r="G25" s="23">
        <f t="shared" si="4"/>
        <v>9.5380283902269051E-3</v>
      </c>
      <c r="H25" s="23">
        <f t="shared" si="4"/>
        <v>1.3595879723221928E-2</v>
      </c>
      <c r="I25" s="23">
        <f t="shared" si="4"/>
        <v>7.3069864756356304E-3</v>
      </c>
      <c r="J25" s="24">
        <f t="shared" si="4"/>
        <v>3.2441032650882082E-3</v>
      </c>
      <c r="L25" s="9" t="s">
        <v>40</v>
      </c>
      <c r="M25" s="23">
        <f t="shared" si="1"/>
        <v>0.14945460110334283</v>
      </c>
      <c r="N25" s="23">
        <f t="shared" si="2"/>
        <v>0.12393381489565453</v>
      </c>
      <c r="O25" s="23">
        <f t="shared" si="3"/>
        <v>0.20574268541955118</v>
      </c>
      <c r="P25" s="23">
        <f t="shared" si="3"/>
        <v>0.293273692471192</v>
      </c>
      <c r="Q25" s="23">
        <f t="shared" si="3"/>
        <v>0.15761737733576325</v>
      </c>
      <c r="R25" s="24">
        <f t="shared" si="3"/>
        <v>6.9977828774496209E-2</v>
      </c>
    </row>
    <row r="26" spans="1:18" x14ac:dyDescent="0.25">
      <c r="A26">
        <v>12</v>
      </c>
      <c r="B26" s="21">
        <f t="shared" ca="1" si="5"/>
        <v>5</v>
      </c>
      <c r="C26" s="22">
        <v>17</v>
      </c>
      <c r="D26" s="19" t="s">
        <v>41</v>
      </c>
      <c r="E26" s="23">
        <f t="shared" si="6"/>
        <v>5.6045475413753557E-3</v>
      </c>
      <c r="F26" s="23">
        <f t="shared" si="6"/>
        <v>4.6475180585870447E-3</v>
      </c>
      <c r="G26" s="23">
        <f t="shared" si="4"/>
        <v>7.7153507032331689E-3</v>
      </c>
      <c r="H26" s="23">
        <f t="shared" si="4"/>
        <v>1.0997763467669701E-2</v>
      </c>
      <c r="I26" s="23">
        <f t="shared" si="4"/>
        <v>5.9106516500911218E-3</v>
      </c>
      <c r="J26" s="24">
        <f t="shared" si="4"/>
        <v>3.4988914387248105E-3</v>
      </c>
      <c r="L26" s="9" t="s">
        <v>41</v>
      </c>
      <c r="M26" s="23">
        <f t="shared" si="1"/>
        <v>0.1460478962120097</v>
      </c>
      <c r="N26" s="23">
        <f t="shared" si="2"/>
        <v>0.12110883707436511</v>
      </c>
      <c r="O26" s="23">
        <f t="shared" si="3"/>
        <v>0.20105293610704827</v>
      </c>
      <c r="P26" s="23">
        <f t="shared" si="3"/>
        <v>0.28658873988180938</v>
      </c>
      <c r="Q26" s="23">
        <f t="shared" si="3"/>
        <v>0.15402460811778809</v>
      </c>
      <c r="R26" s="24">
        <f t="shared" si="3"/>
        <v>9.117698260697947E-2</v>
      </c>
    </row>
    <row r="27" spans="1:18" x14ac:dyDescent="0.25">
      <c r="A27">
        <v>13</v>
      </c>
      <c r="B27" s="21">
        <f t="shared" ca="1" si="5"/>
        <v>2</v>
      </c>
      <c r="C27" s="22">
        <v>18</v>
      </c>
      <c r="D27" s="19" t="s">
        <v>42</v>
      </c>
      <c r="E27" s="23">
        <f t="shared" si="6"/>
        <v>5.4767961079503638E-3</v>
      </c>
      <c r="F27" s="23">
        <f t="shared" si="6"/>
        <v>4.5415813902886914E-3</v>
      </c>
      <c r="G27" s="23">
        <f t="shared" si="4"/>
        <v>7.5394851040143096E-3</v>
      </c>
      <c r="H27" s="23">
        <f t="shared" si="4"/>
        <v>1.0747077745567851E-2</v>
      </c>
      <c r="I27" s="23">
        <f t="shared" si="4"/>
        <v>5.7759228044170531E-3</v>
      </c>
      <c r="J27" s="24">
        <f t="shared" si="4"/>
        <v>4.558849130348974E-3</v>
      </c>
      <c r="L27" s="9" t="s">
        <v>42</v>
      </c>
      <c r="M27" s="23">
        <f t="shared" si="1"/>
        <v>0.14174008512010713</v>
      </c>
      <c r="N27" s="23">
        <f t="shared" si="2"/>
        <v>0.11753662545606812</v>
      </c>
      <c r="O27" s="23">
        <f t="shared" si="3"/>
        <v>0.1951227030075981</v>
      </c>
      <c r="P27" s="23">
        <f t="shared" si="3"/>
        <v>0.278135553054078</v>
      </c>
      <c r="Q27" s="23">
        <f t="shared" si="3"/>
        <v>0.14948151689576475</v>
      </c>
      <c r="R27" s="24">
        <f t="shared" si="3"/>
        <v>0.11798351646638407</v>
      </c>
    </row>
    <row r="28" spans="1:18" x14ac:dyDescent="0.25">
      <c r="A28">
        <v>14</v>
      </c>
      <c r="B28" s="21">
        <f t="shared" ca="1" si="5"/>
        <v>8</v>
      </c>
      <c r="C28" s="22">
        <v>5</v>
      </c>
      <c r="D28" s="19" t="s">
        <v>43</v>
      </c>
      <c r="E28" s="23">
        <f t="shared" si="6"/>
        <v>5.3152531920040175E-3</v>
      </c>
      <c r="F28" s="23">
        <f t="shared" si="6"/>
        <v>9.3049828486053924E-3</v>
      </c>
      <c r="G28" s="23">
        <f t="shared" si="4"/>
        <v>1.3414685831772371E-2</v>
      </c>
      <c r="H28" s="23">
        <f t="shared" si="4"/>
        <v>1.7383472065879875E-2</v>
      </c>
      <c r="I28" s="23">
        <f t="shared" si="4"/>
        <v>8.7197551522529438E-3</v>
      </c>
      <c r="J28" s="24">
        <f t="shared" si="4"/>
        <v>5.899175823319204E-3</v>
      </c>
      <c r="L28" s="9" t="s">
        <v>43</v>
      </c>
      <c r="M28" s="23">
        <f t="shared" si="1"/>
        <v>8.8532478747721091E-2</v>
      </c>
      <c r="N28" s="23">
        <f t="shared" si="2"/>
        <v>0.15498663309799365</v>
      </c>
      <c r="O28" s="23">
        <f t="shared" si="3"/>
        <v>0.22343909977710147</v>
      </c>
      <c r="P28" s="23">
        <f t="shared" si="3"/>
        <v>0.28954441409288001</v>
      </c>
      <c r="Q28" s="23">
        <f t="shared" si="3"/>
        <v>0.1452389020458128</v>
      </c>
      <c r="R28" s="24">
        <f t="shared" si="3"/>
        <v>9.8258472238491018E-2</v>
      </c>
    </row>
    <row r="29" spans="1:18" x14ac:dyDescent="0.25">
      <c r="A29">
        <v>15</v>
      </c>
      <c r="B29" s="21">
        <f t="shared" ca="1" si="5"/>
        <v>11</v>
      </c>
      <c r="C29" s="22">
        <v>13</v>
      </c>
      <c r="D29" s="19" t="s">
        <v>44</v>
      </c>
      <c r="E29" s="23">
        <f t="shared" si="6"/>
        <v>3.319967953039541E-3</v>
      </c>
      <c r="F29" s="23">
        <f t="shared" si="6"/>
        <v>5.8119987411747618E-3</v>
      </c>
      <c r="G29" s="23">
        <f t="shared" si="4"/>
        <v>8.378966241641304E-3</v>
      </c>
      <c r="H29" s="23">
        <f t="shared" si="4"/>
        <v>1.0857915528483E-2</v>
      </c>
      <c r="I29" s="23">
        <f t="shared" si="4"/>
        <v>5.44645882671798E-3</v>
      </c>
      <c r="J29" s="24">
        <f t="shared" si="4"/>
        <v>4.9129236119245514E-3</v>
      </c>
      <c r="L29" s="9" t="s">
        <v>44</v>
      </c>
      <c r="M29" s="23">
        <f t="shared" ref="M29:M92" si="7">E29/SUM($E29:$J29)</f>
        <v>8.5724751057089571E-2</v>
      </c>
      <c r="N29" s="23">
        <f t="shared" si="2"/>
        <v>0.15007137185621816</v>
      </c>
      <c r="O29" s="23">
        <f t="shared" si="3"/>
        <v>0.21635293031152442</v>
      </c>
      <c r="P29" s="23">
        <f t="shared" si="3"/>
        <v>0.28036177422313402</v>
      </c>
      <c r="Q29" s="23">
        <f t="shared" si="3"/>
        <v>0.14063278130008089</v>
      </c>
      <c r="R29" s="24">
        <f t="shared" si="3"/>
        <v>0.12685639125195297</v>
      </c>
    </row>
    <row r="30" spans="1:18" x14ac:dyDescent="0.25">
      <c r="A30">
        <v>16</v>
      </c>
      <c r="B30" s="21">
        <f t="shared" ca="1" si="5"/>
        <v>8</v>
      </c>
      <c r="C30" s="22">
        <v>8</v>
      </c>
      <c r="D30" s="19" t="s">
        <v>146</v>
      </c>
      <c r="E30" s="23">
        <f t="shared" si="6"/>
        <v>3.214678164640859E-3</v>
      </c>
      <c r="F30" s="23">
        <f t="shared" si="6"/>
        <v>5.6276764446081809E-3</v>
      </c>
      <c r="G30" s="23">
        <f t="shared" si="4"/>
        <v>1.4874263958917305E-2</v>
      </c>
      <c r="H30" s="23">
        <f t="shared" si="4"/>
        <v>1.7522610888945876E-2</v>
      </c>
      <c r="I30" s="23">
        <f t="shared" si="4"/>
        <v>8.2035789091713853E-3</v>
      </c>
      <c r="J30" s="24">
        <f t="shared" si="4"/>
        <v>6.3428195625976486E-3</v>
      </c>
      <c r="L30" s="9" t="s">
        <v>146</v>
      </c>
      <c r="M30" s="23">
        <f t="shared" si="7"/>
        <v>5.7625562066615371E-2</v>
      </c>
      <c r="N30" s="23">
        <f t="shared" si="2"/>
        <v>0.10088039972916801</v>
      </c>
      <c r="O30" s="23">
        <f t="shared" ref="O30:R45" si="8">G30/SUM($E30:$J30)</f>
        <v>0.26663254517597035</v>
      </c>
      <c r="P30" s="23">
        <f t="shared" si="8"/>
        <v>0.31410618719367489</v>
      </c>
      <c r="Q30" s="23">
        <f t="shared" si="8"/>
        <v>0.14705541935693153</v>
      </c>
      <c r="R30" s="24">
        <f t="shared" si="8"/>
        <v>0.11369988647763975</v>
      </c>
    </row>
    <row r="31" spans="1:18" x14ac:dyDescent="0.25">
      <c r="A31">
        <v>17</v>
      </c>
      <c r="B31" s="21">
        <f t="shared" ca="1" si="5"/>
        <v>20</v>
      </c>
      <c r="C31" s="22">
        <v>7</v>
      </c>
      <c r="D31" s="19" t="s">
        <v>147</v>
      </c>
      <c r="E31" s="23">
        <f t="shared" si="6"/>
        <v>2.1609585774980764E-3</v>
      </c>
      <c r="F31" s="23">
        <f t="shared" si="6"/>
        <v>3.7830149898438001E-3</v>
      </c>
      <c r="G31" s="23">
        <f t="shared" si="6"/>
        <v>1.8330987480847962E-2</v>
      </c>
      <c r="H31" s="23">
        <f t="shared" si="6"/>
        <v>1.9631636699604681E-2</v>
      </c>
      <c r="I31" s="23">
        <f t="shared" si="6"/>
        <v>8.5782327958210062E-3</v>
      </c>
      <c r="J31" s="24">
        <f t="shared" si="6"/>
        <v>5.6849943238819877E-3</v>
      </c>
      <c r="L31" s="9" t="s">
        <v>147</v>
      </c>
      <c r="M31" s="23">
        <f t="shared" si="7"/>
        <v>3.7149133290678267E-2</v>
      </c>
      <c r="N31" s="23">
        <f t="shared" si="2"/>
        <v>6.5033975922412751E-2</v>
      </c>
      <c r="O31" s="23">
        <f t="shared" si="8"/>
        <v>0.31512880643191399</v>
      </c>
      <c r="P31" s="23">
        <f t="shared" si="8"/>
        <v>0.3374883239604507</v>
      </c>
      <c r="Q31" s="23">
        <f t="shared" si="8"/>
        <v>0.14746877466729505</v>
      </c>
      <c r="R31" s="24">
        <f t="shared" si="8"/>
        <v>9.7730985727249239E-2</v>
      </c>
    </row>
    <row r="32" spans="1:18" x14ac:dyDescent="0.25">
      <c r="A32">
        <v>18</v>
      </c>
      <c r="B32" s="21">
        <f t="shared" ca="1" si="5"/>
        <v>10</v>
      </c>
      <c r="C32" s="22">
        <v>6</v>
      </c>
      <c r="D32" s="19" t="s">
        <v>148</v>
      </c>
      <c r="E32" s="23">
        <f t="shared" si="6"/>
        <v>1.3930924984004349E-3</v>
      </c>
      <c r="F32" s="23">
        <f t="shared" si="6"/>
        <v>5.1485230938576763E-3</v>
      </c>
      <c r="G32" s="23">
        <f t="shared" si="6"/>
        <v>2.1665105442194087E-2</v>
      </c>
      <c r="H32" s="23">
        <f t="shared" si="6"/>
        <v>2.1093020247528169E-2</v>
      </c>
      <c r="I32" s="23">
        <f t="shared" si="6"/>
        <v>8.6023451889255444E-3</v>
      </c>
      <c r="J32" s="24">
        <f t="shared" si="6"/>
        <v>4.886549286362462E-3</v>
      </c>
      <c r="L32" s="9" t="s">
        <v>148</v>
      </c>
      <c r="M32" s="23">
        <f t="shared" si="7"/>
        <v>2.2187016513401017E-2</v>
      </c>
      <c r="N32" s="23">
        <f t="shared" si="2"/>
        <v>8.1997690055906125E-2</v>
      </c>
      <c r="O32" s="23">
        <f t="shared" si="8"/>
        <v>0.34504819512161722</v>
      </c>
      <c r="P32" s="23">
        <f t="shared" si="8"/>
        <v>0.3359369094921999</v>
      </c>
      <c r="Q32" s="23">
        <f t="shared" si="8"/>
        <v>0.13700481122381677</v>
      </c>
      <c r="R32" s="24">
        <f t="shared" si="8"/>
        <v>7.7825377593059089E-2</v>
      </c>
    </row>
    <row r="33" spans="1:18" x14ac:dyDescent="0.25">
      <c r="A33">
        <v>19</v>
      </c>
      <c r="B33" s="21">
        <f t="shared" ca="1" si="5"/>
        <v>14</v>
      </c>
      <c r="C33" s="22">
        <v>4</v>
      </c>
      <c r="D33" s="19" t="s">
        <v>149</v>
      </c>
      <c r="E33" s="23">
        <f t="shared" si="6"/>
        <v>2.2187016513401017E-3</v>
      </c>
      <c r="F33" s="23">
        <f t="shared" si="6"/>
        <v>6.4914837960925679E-3</v>
      </c>
      <c r="G33" s="23">
        <f t="shared" si="6"/>
        <v>2.3722063414611187E-2</v>
      </c>
      <c r="H33" s="23">
        <f t="shared" si="6"/>
        <v>2.0996056843262494E-2</v>
      </c>
      <c r="I33" s="23">
        <f t="shared" si="6"/>
        <v>7.991947321389312E-3</v>
      </c>
      <c r="J33" s="24">
        <f t="shared" si="6"/>
        <v>3.8912688796529545E-3</v>
      </c>
      <c r="L33" s="9" t="s">
        <v>149</v>
      </c>
      <c r="M33" s="23">
        <f t="shared" si="7"/>
        <v>3.3971060336360534E-2</v>
      </c>
      <c r="N33" s="23">
        <f t="shared" si="2"/>
        <v>9.9392627925602842E-2</v>
      </c>
      <c r="O33" s="23">
        <f t="shared" si="8"/>
        <v>0.36321406579112775</v>
      </c>
      <c r="P33" s="23">
        <f t="shared" si="8"/>
        <v>0.32147554107480641</v>
      </c>
      <c r="Q33" s="23">
        <f t="shared" si="8"/>
        <v>0.12236657618925358</v>
      </c>
      <c r="R33" s="24">
        <f t="shared" si="8"/>
        <v>5.9580128682848885E-2</v>
      </c>
    </row>
    <row r="34" spans="1:18" x14ac:dyDescent="0.25">
      <c r="A34">
        <v>20</v>
      </c>
      <c r="B34" s="21">
        <f t="shared" ca="1" si="5"/>
        <v>3</v>
      </c>
      <c r="C34" s="22">
        <v>2</v>
      </c>
      <c r="D34" s="19" t="s">
        <v>150</v>
      </c>
      <c r="E34" s="23">
        <f t="shared" si="6"/>
        <v>3.3971060336360536E-3</v>
      </c>
      <c r="F34" s="23">
        <f t="shared" si="6"/>
        <v>7.8685830441102243E-3</v>
      </c>
      <c r="G34" s="23">
        <f t="shared" si="6"/>
        <v>2.4970967023140035E-2</v>
      </c>
      <c r="H34" s="23">
        <f t="shared" si="6"/>
        <v>2.0092221317175401E-2</v>
      </c>
      <c r="I34" s="23">
        <f t="shared" si="6"/>
        <v>7.1380502777064585E-3</v>
      </c>
      <c r="J34" s="24">
        <f t="shared" si="6"/>
        <v>2.9790064341424444E-3</v>
      </c>
      <c r="L34" s="9" t="s">
        <v>150</v>
      </c>
      <c r="M34" s="23">
        <f t="shared" si="7"/>
        <v>5.1125867641415954E-2</v>
      </c>
      <c r="N34" s="23">
        <f t="shared" si="2"/>
        <v>0.11842083563346555</v>
      </c>
      <c r="O34" s="23">
        <f t="shared" si="8"/>
        <v>0.37580880380609111</v>
      </c>
      <c r="P34" s="23">
        <f t="shared" si="8"/>
        <v>0.30238451126132776</v>
      </c>
      <c r="Q34" s="23">
        <f t="shared" si="8"/>
        <v>0.10742644183089702</v>
      </c>
      <c r="R34" s="24">
        <f t="shared" si="8"/>
        <v>4.4833539826802514E-2</v>
      </c>
    </row>
    <row r="35" spans="1:18" x14ac:dyDescent="0.25">
      <c r="A35">
        <v>21</v>
      </c>
      <c r="B35" s="21">
        <f t="shared" ca="1" si="5"/>
        <v>4</v>
      </c>
      <c r="C35" s="22">
        <v>11</v>
      </c>
      <c r="D35" s="19" t="s">
        <v>151</v>
      </c>
      <c r="E35" s="23">
        <f t="shared" si="6"/>
        <v>1.9172200365530981E-3</v>
      </c>
      <c r="F35" s="23">
        <f t="shared" si="6"/>
        <v>4.4407813362549575E-3</v>
      </c>
      <c r="G35" s="23">
        <f t="shared" si="6"/>
        <v>1.4092830142728417E-2</v>
      </c>
      <c r="H35" s="23">
        <f t="shared" si="6"/>
        <v>1.1339419172299791E-2</v>
      </c>
      <c r="I35" s="23">
        <f t="shared" si="6"/>
        <v>6.2665424401356596E-3</v>
      </c>
      <c r="J35" s="24">
        <f t="shared" si="6"/>
        <v>2.2416769913401256E-3</v>
      </c>
      <c r="L35" s="9" t="s">
        <v>151</v>
      </c>
      <c r="M35" s="23">
        <f t="shared" si="7"/>
        <v>4.7575504253058926E-2</v>
      </c>
      <c r="N35" s="23">
        <f t="shared" si="2"/>
        <v>0.11019726860863691</v>
      </c>
      <c r="O35" s="23">
        <f t="shared" si="8"/>
        <v>0.34971129427503445</v>
      </c>
      <c r="P35" s="23">
        <f t="shared" si="8"/>
        <v>0.28138584761970048</v>
      </c>
      <c r="Q35" s="23">
        <f t="shared" si="8"/>
        <v>0.15550323428115884</v>
      </c>
      <c r="R35" s="24">
        <f t="shared" si="8"/>
        <v>5.5626850962410546E-2</v>
      </c>
    </row>
    <row r="36" spans="1:18" x14ac:dyDescent="0.25">
      <c r="A36">
        <v>22</v>
      </c>
      <c r="B36" s="21">
        <f t="shared" ca="1" si="5"/>
        <v>16</v>
      </c>
      <c r="C36" s="22">
        <v>17</v>
      </c>
      <c r="D36" s="19" t="s">
        <v>152</v>
      </c>
      <c r="E36" s="23">
        <f t="shared" si="6"/>
        <v>1.7840814094897096E-3</v>
      </c>
      <c r="F36" s="23">
        <f t="shared" si="6"/>
        <v>4.1323975728238841E-3</v>
      </c>
      <c r="G36" s="23">
        <f t="shared" si="6"/>
        <v>1.3114173535313791E-2</v>
      </c>
      <c r="H36" s="23">
        <f t="shared" si="6"/>
        <v>1.0551969285738767E-2</v>
      </c>
      <c r="I36" s="23">
        <f t="shared" si="6"/>
        <v>5.8313712855434562E-3</v>
      </c>
      <c r="J36" s="24">
        <f t="shared" si="6"/>
        <v>2.7813425481205273E-3</v>
      </c>
      <c r="L36" s="9" t="s">
        <v>152</v>
      </c>
      <c r="M36" s="23">
        <f t="shared" si="7"/>
        <v>4.6709405212296502E-2</v>
      </c>
      <c r="N36" s="23">
        <f t="shared" si="2"/>
        <v>0.1081911574778139</v>
      </c>
      <c r="O36" s="23">
        <f t="shared" si="8"/>
        <v>0.34334489582543903</v>
      </c>
      <c r="P36" s="23">
        <f t="shared" si="8"/>
        <v>0.27626329523620419</v>
      </c>
      <c r="Q36" s="23">
        <f t="shared" si="8"/>
        <v>0.15267234043860525</v>
      </c>
      <c r="R36" s="24">
        <f t="shared" si="8"/>
        <v>7.2818905809641149E-2</v>
      </c>
    </row>
    <row r="37" spans="1:18" x14ac:dyDescent="0.25">
      <c r="A37">
        <v>23</v>
      </c>
      <c r="B37" s="21">
        <f t="shared" ca="1" si="5"/>
        <v>4</v>
      </c>
      <c r="C37" s="22">
        <v>17</v>
      </c>
      <c r="D37" s="19" t="s">
        <v>153</v>
      </c>
      <c r="E37" s="23">
        <f t="shared" si="6"/>
        <v>1.7516026954611187E-3</v>
      </c>
      <c r="F37" s="23">
        <f t="shared" si="6"/>
        <v>4.0571684054180211E-3</v>
      </c>
      <c r="G37" s="23">
        <f t="shared" si="6"/>
        <v>1.2875433593453963E-2</v>
      </c>
      <c r="H37" s="23">
        <f t="shared" si="6"/>
        <v>1.0359873571357656E-2</v>
      </c>
      <c r="I37" s="23">
        <f t="shared" si="6"/>
        <v>5.7252127664476965E-3</v>
      </c>
      <c r="J37" s="24">
        <f t="shared" si="6"/>
        <v>3.6409452904820577E-3</v>
      </c>
      <c r="L37" s="9" t="s">
        <v>153</v>
      </c>
      <c r="M37" s="23">
        <f t="shared" si="7"/>
        <v>4.5602497228832896E-2</v>
      </c>
      <c r="N37" s="23">
        <f t="shared" si="2"/>
        <v>0.10562727006781465</v>
      </c>
      <c r="O37" s="23">
        <f t="shared" si="8"/>
        <v>0.33520839302598554</v>
      </c>
      <c r="P37" s="23">
        <f t="shared" si="8"/>
        <v>0.26971647569001106</v>
      </c>
      <c r="Q37" s="23">
        <f t="shared" si="8"/>
        <v>0.14905434890740338</v>
      </c>
      <c r="R37" s="24">
        <f t="shared" si="8"/>
        <v>9.4791015079952426E-2</v>
      </c>
    </row>
    <row r="38" spans="1:18" x14ac:dyDescent="0.25">
      <c r="A38">
        <v>24</v>
      </c>
      <c r="B38" s="21">
        <f t="shared" ca="1" si="5"/>
        <v>4</v>
      </c>
      <c r="C38" s="22">
        <v>5</v>
      </c>
      <c r="D38" s="19" t="s">
        <v>154</v>
      </c>
      <c r="E38" s="23">
        <f t="shared" si="6"/>
        <v>1.7100936460812336E-3</v>
      </c>
      <c r="F38" s="23">
        <f t="shared" si="6"/>
        <v>8.3621588803686597E-3</v>
      </c>
      <c r="G38" s="23">
        <f t="shared" si="6"/>
        <v>2.3045577020536508E-2</v>
      </c>
      <c r="H38" s="23">
        <f t="shared" si="6"/>
        <v>1.6857279730625691E-2</v>
      </c>
      <c r="I38" s="23">
        <f t="shared" si="6"/>
        <v>8.6948370195985298E-3</v>
      </c>
      <c r="J38" s="24">
        <f t="shared" si="6"/>
        <v>4.7395507539976216E-3</v>
      </c>
      <c r="L38" s="9" t="s">
        <v>154</v>
      </c>
      <c r="M38" s="23">
        <f t="shared" si="7"/>
        <v>2.6969046051574835E-2</v>
      </c>
      <c r="N38" s="23">
        <f t="shared" si="2"/>
        <v>0.13187549608878851</v>
      </c>
      <c r="O38" s="23">
        <f t="shared" si="8"/>
        <v>0.36344046384606016</v>
      </c>
      <c r="P38" s="23">
        <f t="shared" si="8"/>
        <v>0.26584787002824023</v>
      </c>
      <c r="Q38" s="23">
        <f t="shared" si="8"/>
        <v>0.13712199944712941</v>
      </c>
      <c r="R38" s="24">
        <f t="shared" si="8"/>
        <v>7.4745124538206878E-2</v>
      </c>
    </row>
    <row r="39" spans="1:18" x14ac:dyDescent="0.25">
      <c r="A39">
        <v>25</v>
      </c>
      <c r="B39" s="21">
        <f t="shared" ca="1" si="5"/>
        <v>10</v>
      </c>
      <c r="C39" s="22">
        <v>14</v>
      </c>
      <c r="D39" s="19" t="s">
        <v>155</v>
      </c>
      <c r="E39" s="23">
        <f t="shared" si="6"/>
        <v>1.0113392269340562E-3</v>
      </c>
      <c r="F39" s="23">
        <f t="shared" si="6"/>
        <v>4.9453311033295687E-3</v>
      </c>
      <c r="G39" s="23">
        <f t="shared" si="6"/>
        <v>1.3629017394227255E-2</v>
      </c>
      <c r="H39" s="23">
        <f t="shared" si="6"/>
        <v>9.9692951260590083E-3</v>
      </c>
      <c r="I39" s="23">
        <f t="shared" si="6"/>
        <v>5.1420749792673529E-3</v>
      </c>
      <c r="J39" s="24">
        <f t="shared" si="6"/>
        <v>3.7372562269103442E-3</v>
      </c>
      <c r="L39" s="9" t="s">
        <v>155</v>
      </c>
      <c r="M39" s="23">
        <f t="shared" si="7"/>
        <v>2.6313445465459797E-2</v>
      </c>
      <c r="N39" s="23">
        <f t="shared" si="2"/>
        <v>0.12866968553232011</v>
      </c>
      <c r="O39" s="23">
        <f t="shared" si="8"/>
        <v>0.35460545423319756</v>
      </c>
      <c r="P39" s="23">
        <f t="shared" si="8"/>
        <v>0.25938527513056975</v>
      </c>
      <c r="Q39" s="23">
        <f t="shared" si="8"/>
        <v>0.13378864968626331</v>
      </c>
      <c r="R39" s="24">
        <f t="shared" si="8"/>
        <v>9.7237489952189504E-2</v>
      </c>
    </row>
    <row r="40" spans="1:18" x14ac:dyDescent="0.25">
      <c r="A40">
        <v>26</v>
      </c>
      <c r="B40" s="21">
        <f t="shared" ca="1" si="5"/>
        <v>10</v>
      </c>
      <c r="C40" s="22">
        <v>12</v>
      </c>
      <c r="D40" s="19" t="s">
        <v>156</v>
      </c>
      <c r="E40" s="23">
        <f t="shared" si="6"/>
        <v>9.8675420495474226E-4</v>
      </c>
      <c r="F40" s="23">
        <f t="shared" si="6"/>
        <v>4.825113207462004E-3</v>
      </c>
      <c r="G40" s="23">
        <f t="shared" si="6"/>
        <v>1.3297704533744908E-2</v>
      </c>
      <c r="H40" s="23">
        <f t="shared" si="6"/>
        <v>9.7269478173963655E-3</v>
      </c>
      <c r="I40" s="23">
        <f t="shared" si="6"/>
        <v>7.8043378983653593E-3</v>
      </c>
      <c r="J40" s="24">
        <f t="shared" si="6"/>
        <v>4.8618744976094757E-3</v>
      </c>
      <c r="L40" s="9" t="s">
        <v>156</v>
      </c>
      <c r="M40" s="23">
        <f t="shared" si="7"/>
        <v>2.3775644484361796E-2</v>
      </c>
      <c r="N40" s="23">
        <f t="shared" si="2"/>
        <v>0.1162601341259822</v>
      </c>
      <c r="O40" s="23">
        <f t="shared" si="8"/>
        <v>0.32040552131916766</v>
      </c>
      <c r="P40" s="23">
        <f t="shared" si="8"/>
        <v>0.23436885504324953</v>
      </c>
      <c r="Q40" s="23">
        <f t="shared" si="8"/>
        <v>0.1880439549947259</v>
      </c>
      <c r="R40" s="24">
        <f t="shared" si="8"/>
        <v>0.11714589003251298</v>
      </c>
    </row>
    <row r="41" spans="1:18" x14ac:dyDescent="0.25">
      <c r="A41">
        <v>27</v>
      </c>
      <c r="B41" s="21">
        <f t="shared" ca="1" si="5"/>
        <v>6</v>
      </c>
      <c r="C41" s="22">
        <v>6</v>
      </c>
      <c r="D41" s="19" t="s">
        <v>157</v>
      </c>
      <c r="E41" s="23">
        <f t="shared" si="6"/>
        <v>8.9158666816356732E-4</v>
      </c>
      <c r="F41" s="23">
        <f t="shared" si="6"/>
        <v>9.2039272849735905E-3</v>
      </c>
      <c r="G41" s="23">
        <f t="shared" si="6"/>
        <v>2.202787959069278E-2</v>
      </c>
      <c r="H41" s="23">
        <f t="shared" si="6"/>
        <v>1.4648053440203096E-2</v>
      </c>
      <c r="I41" s="23">
        <f t="shared" si="6"/>
        <v>1.0969230708025678E-2</v>
      </c>
      <c r="J41" s="24">
        <f t="shared" si="6"/>
        <v>5.8572945016256497E-3</v>
      </c>
      <c r="L41" s="9" t="s">
        <v>157</v>
      </c>
      <c r="M41" s="23">
        <f t="shared" si="7"/>
        <v>1.4019105286066131E-2</v>
      </c>
      <c r="N41" s="23">
        <f t="shared" si="2"/>
        <v>0.14472045204434353</v>
      </c>
      <c r="O41" s="23">
        <f t="shared" si="8"/>
        <v>0.34636135132749207</v>
      </c>
      <c r="P41" s="23">
        <f t="shared" si="8"/>
        <v>0.23032264921266987</v>
      </c>
      <c r="Q41" s="23">
        <f t="shared" si="8"/>
        <v>0.17247768017853538</v>
      </c>
      <c r="R41" s="24">
        <f t="shared" si="8"/>
        <v>9.2098761950893018E-2</v>
      </c>
    </row>
    <row r="42" spans="1:18" x14ac:dyDescent="0.25">
      <c r="A42">
        <v>28</v>
      </c>
      <c r="B42" s="21">
        <f t="shared" ca="1" si="5"/>
        <v>5</v>
      </c>
      <c r="C42" s="22">
        <v>12</v>
      </c>
      <c r="D42" s="19" t="s">
        <v>158</v>
      </c>
      <c r="E42" s="23">
        <f t="shared" si="6"/>
        <v>5.2571644822747995E-4</v>
      </c>
      <c r="F42" s="23">
        <f t="shared" si="6"/>
        <v>5.427016951662882E-3</v>
      </c>
      <c r="G42" s="23">
        <f t="shared" si="6"/>
        <v>1.2988550674780953E-2</v>
      </c>
      <c r="H42" s="23">
        <f t="shared" si="6"/>
        <v>8.6370993454751195E-3</v>
      </c>
      <c r="I42" s="23">
        <f t="shared" si="6"/>
        <v>1.0061198010414564E-2</v>
      </c>
      <c r="J42" s="24">
        <f t="shared" si="6"/>
        <v>4.6049380975446514E-3</v>
      </c>
      <c r="L42" s="9" t="s">
        <v>158</v>
      </c>
      <c r="M42" s="23">
        <f t="shared" si="7"/>
        <v>1.2444607113538508E-2</v>
      </c>
      <c r="N42" s="23">
        <f t="shared" si="2"/>
        <v>0.12846676947177113</v>
      </c>
      <c r="O42" s="23">
        <f t="shared" si="8"/>
        <v>0.30746120017152895</v>
      </c>
      <c r="P42" s="23">
        <f t="shared" si="8"/>
        <v>0.20445490780712472</v>
      </c>
      <c r="Q42" s="23">
        <f t="shared" si="8"/>
        <v>0.23816575789720515</v>
      </c>
      <c r="R42" s="24">
        <f t="shared" si="8"/>
        <v>0.10900675753883167</v>
      </c>
    </row>
    <row r="43" spans="1:18" x14ac:dyDescent="0.25">
      <c r="A43">
        <v>29</v>
      </c>
      <c r="B43" s="21">
        <f t="shared" ca="1" si="5"/>
        <v>2</v>
      </c>
      <c r="C43" s="22">
        <v>6</v>
      </c>
      <c r="D43" s="19" t="s">
        <v>159</v>
      </c>
      <c r="E43" s="23">
        <f t="shared" si="6"/>
        <v>4.6667276675769402E-4</v>
      </c>
      <c r="F43" s="23">
        <f t="shared" si="6"/>
        <v>1.0170285916515214E-2</v>
      </c>
      <c r="G43" s="23">
        <f t="shared" si="6"/>
        <v>2.1137957511792618E-2</v>
      </c>
      <c r="H43" s="23">
        <f t="shared" si="6"/>
        <v>1.2778431737945295E-2</v>
      </c>
      <c r="I43" s="23">
        <f t="shared" si="6"/>
        <v>1.3893002544003634E-2</v>
      </c>
      <c r="J43" s="24">
        <f t="shared" si="6"/>
        <v>5.450337876941584E-3</v>
      </c>
      <c r="L43" s="9" t="s">
        <v>159</v>
      </c>
      <c r="M43" s="23">
        <f t="shared" si="7"/>
        <v>7.3035516985255605E-3</v>
      </c>
      <c r="N43" s="23">
        <f t="shared" si="2"/>
        <v>0.15916765294903645</v>
      </c>
      <c r="O43" s="23">
        <f t="shared" si="8"/>
        <v>0.33081460176306465</v>
      </c>
      <c r="P43" s="23">
        <f t="shared" si="8"/>
        <v>0.19998582191238309</v>
      </c>
      <c r="Q43" s="23">
        <f t="shared" si="8"/>
        <v>0.21742914855059894</v>
      </c>
      <c r="R43" s="24">
        <f t="shared" si="8"/>
        <v>8.5299223126391294E-2</v>
      </c>
    </row>
    <row r="44" spans="1:18" x14ac:dyDescent="0.25">
      <c r="A44">
        <v>30</v>
      </c>
      <c r="B44" s="21">
        <f t="shared" ca="1" si="5"/>
        <v>6</v>
      </c>
      <c r="C44" s="22">
        <v>6</v>
      </c>
      <c r="D44" s="19" t="s">
        <v>160</v>
      </c>
      <c r="E44" s="23">
        <f t="shared" si="6"/>
        <v>2.7388318869470851E-4</v>
      </c>
      <c r="F44" s="23">
        <f t="shared" si="6"/>
        <v>1.2600772525132052E-2</v>
      </c>
      <c r="G44" s="23">
        <f t="shared" si="6"/>
        <v>2.2743503871210696E-2</v>
      </c>
      <c r="H44" s="23">
        <f t="shared" si="6"/>
        <v>1.2499113869523943E-2</v>
      </c>
      <c r="I44" s="23">
        <f t="shared" si="6"/>
        <v>1.2683366998784938E-2</v>
      </c>
      <c r="J44" s="24">
        <f t="shared" si="6"/>
        <v>4.2649611563195652E-3</v>
      </c>
      <c r="L44" s="9" t="s">
        <v>160</v>
      </c>
      <c r="M44" s="23">
        <f t="shared" si="7"/>
        <v>4.2093392194812417E-3</v>
      </c>
      <c r="N44" s="23">
        <f t="shared" si="2"/>
        <v>0.19366258381387391</v>
      </c>
      <c r="O44" s="23">
        <f t="shared" si="8"/>
        <v>0.34954727703358401</v>
      </c>
      <c r="P44" s="23">
        <f t="shared" si="8"/>
        <v>0.19210018136014778</v>
      </c>
      <c r="Q44" s="23">
        <f t="shared" si="8"/>
        <v>0.19493198687185803</v>
      </c>
      <c r="R44" s="24">
        <f t="shared" si="8"/>
        <v>6.5548631701055057E-2</v>
      </c>
    </row>
    <row r="45" spans="1:18" x14ac:dyDescent="0.25">
      <c r="A45">
        <v>31</v>
      </c>
      <c r="B45" s="21">
        <f t="shared" ca="1" si="5"/>
        <v>16</v>
      </c>
      <c r="C45" s="22">
        <v>3</v>
      </c>
      <c r="D45" s="19" t="s">
        <v>161</v>
      </c>
      <c r="E45" s="23">
        <f t="shared" si="6"/>
        <v>4.209339219481242E-4</v>
      </c>
      <c r="F45" s="23">
        <f t="shared" si="6"/>
        <v>1.5331621218598351E-2</v>
      </c>
      <c r="G45" s="23">
        <f t="shared" si="6"/>
        <v>2.4031375296058904E-2</v>
      </c>
      <c r="H45" s="23">
        <f t="shared" si="6"/>
        <v>1.2006261335009236E-2</v>
      </c>
      <c r="I45" s="23">
        <f t="shared" si="6"/>
        <v>1.1371032567525053E-2</v>
      </c>
      <c r="J45" s="24">
        <f t="shared" si="6"/>
        <v>3.2774315850527531E-3</v>
      </c>
      <c r="L45" s="9" t="s">
        <v>161</v>
      </c>
      <c r="M45" s="23">
        <f t="shared" si="7"/>
        <v>6.3356778684447879E-3</v>
      </c>
      <c r="N45" s="23">
        <f t="shared" si="2"/>
        <v>0.23076356686221913</v>
      </c>
      <c r="O45" s="23">
        <f t="shared" si="8"/>
        <v>0.36170772815571539</v>
      </c>
      <c r="P45" s="23">
        <f t="shared" si="8"/>
        <v>0.18071198413027159</v>
      </c>
      <c r="Q45" s="23">
        <f t="shared" si="8"/>
        <v>0.17115085200548882</v>
      </c>
      <c r="R45" s="24">
        <f t="shared" si="8"/>
        <v>4.9330190977860164E-2</v>
      </c>
    </row>
    <row r="46" spans="1:18" x14ac:dyDescent="0.25">
      <c r="A46">
        <v>32</v>
      </c>
      <c r="B46" s="21">
        <f t="shared" ca="1" si="5"/>
        <v>7</v>
      </c>
      <c r="C46" s="22">
        <v>6</v>
      </c>
      <c r="D46" s="19" t="s">
        <v>162</v>
      </c>
      <c r="E46" s="23">
        <f t="shared" si="6"/>
        <v>2.3758792006667954E-4</v>
      </c>
      <c r="F46" s="23">
        <f t="shared" si="6"/>
        <v>1.8268782376592348E-2</v>
      </c>
      <c r="G46" s="23">
        <f t="shared" si="6"/>
        <v>2.4867406310705435E-2</v>
      </c>
      <c r="H46" s="23">
        <f t="shared" si="6"/>
        <v>1.1294499008141974E-2</v>
      </c>
      <c r="I46" s="23">
        <f t="shared" si="6"/>
        <v>9.9837997003201819E-3</v>
      </c>
      <c r="J46" s="24">
        <f t="shared" si="6"/>
        <v>2.4665095488930083E-3</v>
      </c>
      <c r="L46" s="9" t="s">
        <v>162</v>
      </c>
      <c r="M46" s="23">
        <f t="shared" si="7"/>
        <v>3.5398231435532818E-3</v>
      </c>
      <c r="N46" s="23">
        <f t="shared" si="2"/>
        <v>0.2721866441822911</v>
      </c>
      <c r="O46" s="23">
        <f t="shared" ref="O46:R61" si="9">G46/SUM($E46:$J46)</f>
        <v>0.37049956224236186</v>
      </c>
      <c r="P46" s="23">
        <f t="shared" si="9"/>
        <v>0.16827677506768832</v>
      </c>
      <c r="Q46" s="23">
        <f t="shared" si="9"/>
        <v>0.14874866209475299</v>
      </c>
      <c r="R46" s="24">
        <f t="shared" si="9"/>
        <v>3.6748533269352499E-2</v>
      </c>
    </row>
    <row r="47" spans="1:18" x14ac:dyDescent="0.25">
      <c r="A47">
        <v>33</v>
      </c>
      <c r="B47" s="21">
        <f t="shared" ca="1" si="5"/>
        <v>14</v>
      </c>
      <c r="C47" s="22">
        <v>6</v>
      </c>
      <c r="D47" s="19" t="s">
        <v>163</v>
      </c>
      <c r="E47" s="23">
        <f t="shared" si="6"/>
        <v>1.3274336788324806E-4</v>
      </c>
      <c r="F47" s="23">
        <f t="shared" si="6"/>
        <v>2.1548109331098044E-2</v>
      </c>
      <c r="G47" s="23">
        <f t="shared" si="6"/>
        <v>2.5471844904162381E-2</v>
      </c>
      <c r="H47" s="23">
        <f t="shared" si="6"/>
        <v>1.051729844173052E-2</v>
      </c>
      <c r="I47" s="23">
        <f t="shared" si="6"/>
        <v>8.6770052888605915E-3</v>
      </c>
      <c r="J47" s="24">
        <f t="shared" si="6"/>
        <v>1.8374266634676251E-3</v>
      </c>
      <c r="L47" s="9" t="s">
        <v>163</v>
      </c>
      <c r="M47" s="23">
        <f t="shared" si="7"/>
        <v>1.9468282096418623E-3</v>
      </c>
      <c r="N47" s="23">
        <f t="shared" si="2"/>
        <v>0.31602684020436678</v>
      </c>
      <c r="O47" s="23">
        <f t="shared" si="9"/>
        <v>0.37357275924068001</v>
      </c>
      <c r="P47" s="23">
        <f t="shared" si="9"/>
        <v>0.15424780629034593</v>
      </c>
      <c r="Q47" s="23">
        <f t="shared" si="9"/>
        <v>0.12725787314981368</v>
      </c>
      <c r="R47" s="24">
        <f t="shared" si="9"/>
        <v>2.694789290515151E-2</v>
      </c>
    </row>
    <row r="48" spans="1:18" x14ac:dyDescent="0.25">
      <c r="A48">
        <v>34</v>
      </c>
      <c r="B48" s="21">
        <f t="shared" ca="1" si="5"/>
        <v>20</v>
      </c>
      <c r="C48" s="22">
        <v>13</v>
      </c>
      <c r="D48" s="19" t="s">
        <v>164</v>
      </c>
      <c r="E48" s="23">
        <f t="shared" si="6"/>
        <v>7.3006057861569836E-5</v>
      </c>
      <c r="F48" s="23">
        <f t="shared" si="6"/>
        <v>1.1851006507663754E-2</v>
      </c>
      <c r="G48" s="23">
        <f t="shared" si="6"/>
        <v>1.4008978471525499E-2</v>
      </c>
      <c r="H48" s="23">
        <f t="shared" si="6"/>
        <v>5.784292735887972E-3</v>
      </c>
      <c r="I48" s="23">
        <f t="shared" si="6"/>
        <v>4.7721702431180128E-3</v>
      </c>
      <c r="J48" s="24">
        <f t="shared" si="6"/>
        <v>1.3473946452575757E-3</v>
      </c>
      <c r="L48" s="9" t="s">
        <v>164</v>
      </c>
      <c r="M48" s="23">
        <f t="shared" si="7"/>
        <v>1.9294962568120423E-3</v>
      </c>
      <c r="N48" s="23">
        <f t="shared" si="2"/>
        <v>0.31321336017554247</v>
      </c>
      <c r="O48" s="23">
        <f t="shared" si="9"/>
        <v>0.37024696736567098</v>
      </c>
      <c r="P48" s="23">
        <f t="shared" si="9"/>
        <v>0.15287459026158326</v>
      </c>
      <c r="Q48" s="23">
        <f t="shared" si="9"/>
        <v>0.1261249393636007</v>
      </c>
      <c r="R48" s="24">
        <f t="shared" si="9"/>
        <v>3.5610646576790507E-2</v>
      </c>
    </row>
    <row r="49" spans="1:18" x14ac:dyDescent="0.25">
      <c r="A49">
        <v>35</v>
      </c>
      <c r="B49" s="21">
        <f t="shared" ca="1" si="5"/>
        <v>16</v>
      </c>
      <c r="C49" s="22">
        <v>13</v>
      </c>
      <c r="D49" s="19" t="s">
        <v>165</v>
      </c>
      <c r="E49" s="23">
        <f t="shared" si="6"/>
        <v>7.2356109630451577E-5</v>
      </c>
      <c r="F49" s="23">
        <f t="shared" si="6"/>
        <v>1.1745501006582842E-2</v>
      </c>
      <c r="G49" s="23">
        <f t="shared" si="6"/>
        <v>1.3884261276212661E-2</v>
      </c>
      <c r="H49" s="23">
        <f t="shared" si="6"/>
        <v>5.7327971348093724E-3</v>
      </c>
      <c r="I49" s="23">
        <f t="shared" si="6"/>
        <v>4.7296852261350256E-3</v>
      </c>
      <c r="J49" s="24">
        <f t="shared" si="6"/>
        <v>1.7805323288395255E-3</v>
      </c>
      <c r="L49" s="9" t="s">
        <v>165</v>
      </c>
      <c r="M49" s="23">
        <f t="shared" si="7"/>
        <v>1.9068614010046754E-3</v>
      </c>
      <c r="N49" s="23">
        <f t="shared" si="2"/>
        <v>0.30953906476321152</v>
      </c>
      <c r="O49" s="23">
        <f t="shared" si="9"/>
        <v>0.36590361262225041</v>
      </c>
      <c r="P49" s="23">
        <f t="shared" si="9"/>
        <v>0.15108122357586687</v>
      </c>
      <c r="Q49" s="23">
        <f t="shared" si="9"/>
        <v>0.12464537193447035</v>
      </c>
      <c r="R49" s="24">
        <f t="shared" si="9"/>
        <v>4.6923865703196253E-2</v>
      </c>
    </row>
    <row r="50" spans="1:18" x14ac:dyDescent="0.25">
      <c r="A50">
        <v>36</v>
      </c>
      <c r="B50" s="21">
        <f t="shared" ca="1" si="5"/>
        <v>20</v>
      </c>
      <c r="C50" s="22">
        <v>5</v>
      </c>
      <c r="D50" s="19" t="s">
        <v>166</v>
      </c>
      <c r="E50" s="23">
        <f t="shared" si="6"/>
        <v>7.1507302537675323E-5</v>
      </c>
      <c r="F50" s="23">
        <f t="shared" si="6"/>
        <v>2.450517596042091E-2</v>
      </c>
      <c r="G50" s="23">
        <f t="shared" si="6"/>
        <v>2.5155873367779719E-2</v>
      </c>
      <c r="H50" s="23">
        <f t="shared" si="6"/>
        <v>9.4425764734916793E-3</v>
      </c>
      <c r="I50" s="23">
        <f t="shared" si="6"/>
        <v>7.2709800295107704E-3</v>
      </c>
      <c r="J50" s="24">
        <f t="shared" si="6"/>
        <v>2.3461932851598128E-3</v>
      </c>
      <c r="L50" s="9" t="s">
        <v>166</v>
      </c>
      <c r="M50" s="23">
        <f t="shared" si="7"/>
        <v>1.0394665662500425E-3</v>
      </c>
      <c r="N50" s="23">
        <f t="shared" si="2"/>
        <v>0.35621971752480969</v>
      </c>
      <c r="O50" s="23">
        <f t="shared" si="9"/>
        <v>0.36567858641919565</v>
      </c>
      <c r="P50" s="23">
        <f t="shared" si="9"/>
        <v>0.13726210044467049</v>
      </c>
      <c r="Q50" s="23">
        <f t="shared" si="9"/>
        <v>0.10569466860487588</v>
      </c>
      <c r="R50" s="24">
        <f t="shared" si="9"/>
        <v>3.4105460440198299E-2</v>
      </c>
    </row>
    <row r="51" spans="1:18" x14ac:dyDescent="0.25">
      <c r="A51">
        <v>37</v>
      </c>
      <c r="B51" s="21">
        <f t="shared" ca="1" si="5"/>
        <v>8</v>
      </c>
      <c r="C51" s="22">
        <v>4</v>
      </c>
      <c r="D51" s="19" t="s">
        <v>167</v>
      </c>
      <c r="E51" s="23">
        <f t="shared" si="6"/>
        <v>1.0394665662500426E-4</v>
      </c>
      <c r="F51" s="23">
        <f t="shared" si="6"/>
        <v>2.8200727637380765E-2</v>
      </c>
      <c r="G51" s="23">
        <f t="shared" si="6"/>
        <v>2.5140402816319702E-2</v>
      </c>
      <c r="H51" s="23">
        <f t="shared" si="6"/>
        <v>8.5788812777919058E-3</v>
      </c>
      <c r="I51" s="23">
        <f t="shared" si="6"/>
        <v>6.1655223352844266E-3</v>
      </c>
      <c r="J51" s="24">
        <f t="shared" si="6"/>
        <v>1.7052730220099149E-3</v>
      </c>
      <c r="L51" s="9" t="s">
        <v>167</v>
      </c>
      <c r="M51" s="23">
        <f t="shared" si="7"/>
        <v>1.4871882516908916E-3</v>
      </c>
      <c r="N51" s="23">
        <f t="shared" si="2"/>
        <v>0.40347416832027994</v>
      </c>
      <c r="O51" s="23">
        <f t="shared" si="9"/>
        <v>0.35968941113795766</v>
      </c>
      <c r="P51" s="23">
        <f t="shared" si="9"/>
        <v>0.1227399885982869</v>
      </c>
      <c r="Q51" s="23">
        <f t="shared" si="9"/>
        <v>8.8211518102518038E-2</v>
      </c>
      <c r="R51" s="24">
        <f t="shared" si="9"/>
        <v>2.439772558926654E-2</v>
      </c>
    </row>
    <row r="52" spans="1:18" x14ac:dyDescent="0.25">
      <c r="A52">
        <v>38</v>
      </c>
      <c r="B52" s="21">
        <f t="shared" ca="1" si="5"/>
        <v>20</v>
      </c>
      <c r="C52" s="22">
        <v>2</v>
      </c>
      <c r="D52" s="19" t="s">
        <v>168</v>
      </c>
      <c r="E52" s="23">
        <f t="shared" si="6"/>
        <v>1.4871882516908917E-4</v>
      </c>
      <c r="F52" s="23">
        <f t="shared" si="6"/>
        <v>3.194170499202216E-2</v>
      </c>
      <c r="G52" s="23">
        <f t="shared" si="6"/>
        <v>2.472864701573459E-2</v>
      </c>
      <c r="H52" s="23">
        <f t="shared" si="6"/>
        <v>7.6712492873929313E-3</v>
      </c>
      <c r="I52" s="23">
        <f t="shared" si="6"/>
        <v>5.1456718893135526E-3</v>
      </c>
      <c r="J52" s="24">
        <f t="shared" si="6"/>
        <v>1.2198862794633271E-3</v>
      </c>
      <c r="L52" s="9" t="s">
        <v>168</v>
      </c>
      <c r="M52" s="23">
        <f t="shared" si="7"/>
        <v>2.0988918458156518E-3</v>
      </c>
      <c r="N52" s="23">
        <f t="shared" si="2"/>
        <v>0.45079823669249214</v>
      </c>
      <c r="O52" s="23">
        <f t="shared" si="9"/>
        <v>0.34899923073199979</v>
      </c>
      <c r="P52" s="23">
        <f t="shared" si="9"/>
        <v>0.1082655309993313</v>
      </c>
      <c r="Q52" s="23">
        <f t="shared" si="9"/>
        <v>7.2621665464634347E-2</v>
      </c>
      <c r="R52" s="24">
        <f t="shared" si="9"/>
        <v>1.721644426572666E-2</v>
      </c>
    </row>
    <row r="53" spans="1:18" x14ac:dyDescent="0.25">
      <c r="A53">
        <v>39</v>
      </c>
      <c r="B53" s="21">
        <f t="shared" ca="1" si="5"/>
        <v>13</v>
      </c>
      <c r="C53" s="22">
        <v>6</v>
      </c>
      <c r="D53" s="19" t="s">
        <v>169</v>
      </c>
      <c r="E53" s="23">
        <f t="shared" si="6"/>
        <v>7.8708444218086935E-5</v>
      </c>
      <c r="F53" s="23">
        <f t="shared" si="6"/>
        <v>3.5688193738155627E-2</v>
      </c>
      <c r="G53" s="23">
        <f t="shared" si="6"/>
        <v>2.3993697112824987E-2</v>
      </c>
      <c r="H53" s="23">
        <f t="shared" si="6"/>
        <v>6.7665956874582061E-3</v>
      </c>
      <c r="I53" s="23">
        <f t="shared" si="6"/>
        <v>4.2362638187703368E-3</v>
      </c>
      <c r="J53" s="24">
        <f t="shared" si="6"/>
        <v>8.6082221328633306E-4</v>
      </c>
      <c r="L53" s="9" t="s">
        <v>169</v>
      </c>
      <c r="M53" s="23">
        <f t="shared" si="7"/>
        <v>1.0989072853927577E-3</v>
      </c>
      <c r="N53" s="23">
        <f t="shared" si="2"/>
        <v>0.49826948672370341</v>
      </c>
      <c r="O53" s="23">
        <f t="shared" si="9"/>
        <v>0.3349938983386937</v>
      </c>
      <c r="P53" s="23">
        <f t="shared" si="9"/>
        <v>9.4473488481764484E-2</v>
      </c>
      <c r="Q53" s="23">
        <f t="shared" si="9"/>
        <v>5.9145638305257028E-2</v>
      </c>
      <c r="R53" s="24">
        <f t="shared" si="9"/>
        <v>1.2018580865188675E-2</v>
      </c>
    </row>
    <row r="54" spans="1:18" x14ac:dyDescent="0.25">
      <c r="A54">
        <v>40</v>
      </c>
      <c r="B54" s="21">
        <f t="shared" ca="1" si="5"/>
        <v>8</v>
      </c>
      <c r="C54" s="22">
        <v>4</v>
      </c>
      <c r="D54" s="19" t="s">
        <v>170</v>
      </c>
      <c r="E54" s="23">
        <f t="shared" si="6"/>
        <v>1.0989072853927578E-4</v>
      </c>
      <c r="F54" s="23">
        <f t="shared" si="6"/>
        <v>3.9446334365626522E-2</v>
      </c>
      <c r="G54" s="23">
        <f t="shared" si="6"/>
        <v>2.3030830510785194E-2</v>
      </c>
      <c r="H54" s="23">
        <f t="shared" si="6"/>
        <v>5.9045930301102802E-3</v>
      </c>
      <c r="I54" s="23">
        <f t="shared" si="6"/>
        <v>3.4501622344733267E-3</v>
      </c>
      <c r="J54" s="24">
        <f t="shared" si="6"/>
        <v>6.0092904325943384E-4</v>
      </c>
      <c r="L54" s="9" t="s">
        <v>170</v>
      </c>
      <c r="M54" s="23">
        <f t="shared" si="7"/>
        <v>1.5148411635868587E-3</v>
      </c>
      <c r="N54" s="23">
        <f t="shared" si="2"/>
        <v>0.54376681130387727</v>
      </c>
      <c r="O54" s="23">
        <f t="shared" si="9"/>
        <v>0.31747946849638292</v>
      </c>
      <c r="P54" s="23">
        <f t="shared" si="9"/>
        <v>8.139467901554838E-2</v>
      </c>
      <c r="Q54" s="23">
        <f t="shared" si="9"/>
        <v>4.7560406990704768E-2</v>
      </c>
      <c r="R54" s="24">
        <f t="shared" si="9"/>
        <v>8.2837930298997539E-3</v>
      </c>
    </row>
    <row r="55" spans="1:18" x14ac:dyDescent="0.25">
      <c r="A55">
        <v>41</v>
      </c>
      <c r="B55" s="21">
        <f t="shared" ca="1" si="5"/>
        <v>13</v>
      </c>
      <c r="C55" s="22">
        <v>2</v>
      </c>
      <c r="D55" s="19" t="s">
        <v>171</v>
      </c>
      <c r="E55" s="23">
        <f t="shared" si="6"/>
        <v>1.5148411635868589E-4</v>
      </c>
      <c r="F55" s="23">
        <f t="shared" si="6"/>
        <v>4.3048205894890279E-2</v>
      </c>
      <c r="G55" s="23">
        <f t="shared" si="6"/>
        <v>2.1826713459126328E-2</v>
      </c>
      <c r="H55" s="23">
        <f t="shared" si="6"/>
        <v>5.0871674384717737E-3</v>
      </c>
      <c r="I55" s="23">
        <f t="shared" si="6"/>
        <v>2.7743570744577783E-3</v>
      </c>
      <c r="J55" s="24">
        <f t="shared" si="6"/>
        <v>4.1418965149498771E-4</v>
      </c>
      <c r="L55" s="9" t="s">
        <v>171</v>
      </c>
      <c r="M55" s="23">
        <f t="shared" si="7"/>
        <v>2.0665721707167914E-3</v>
      </c>
      <c r="N55" s="23">
        <f t="shared" si="2"/>
        <v>0.58727097229798642</v>
      </c>
      <c r="O55" s="23">
        <f t="shared" si="9"/>
        <v>0.29776375039899527</v>
      </c>
      <c r="P55" s="23">
        <f t="shared" si="9"/>
        <v>6.9400006474801545E-2</v>
      </c>
      <c r="Q55" s="23">
        <f t="shared" si="9"/>
        <v>3.7848252737799015E-2</v>
      </c>
      <c r="R55" s="24">
        <f t="shared" si="9"/>
        <v>5.6504459197008671E-3</v>
      </c>
    </row>
    <row r="56" spans="1:18" x14ac:dyDescent="0.25">
      <c r="A56">
        <v>42</v>
      </c>
      <c r="B56" s="21">
        <f t="shared" ca="1" si="5"/>
        <v>9</v>
      </c>
      <c r="C56" s="22">
        <v>3</v>
      </c>
      <c r="D56" s="19" t="s">
        <v>172</v>
      </c>
      <c r="E56" s="23">
        <f t="shared" si="6"/>
        <v>2.0665721707167916E-4</v>
      </c>
      <c r="F56" s="23">
        <f t="shared" si="6"/>
        <v>4.6492285306923925E-2</v>
      </c>
      <c r="G56" s="23">
        <f t="shared" si="6"/>
        <v>2.0471257839930927E-2</v>
      </c>
      <c r="H56" s="23">
        <f t="shared" si="6"/>
        <v>4.3375004046750966E-3</v>
      </c>
      <c r="I56" s="23">
        <f t="shared" si="6"/>
        <v>2.2078147430382761E-3</v>
      </c>
      <c r="J56" s="24">
        <f t="shared" si="6"/>
        <v>2.8252229598504339E-4</v>
      </c>
      <c r="L56" s="9" t="s">
        <v>172</v>
      </c>
      <c r="M56" s="23">
        <f t="shared" si="7"/>
        <v>2.7927391481505567E-3</v>
      </c>
      <c r="N56" s="23">
        <f t="shared" si="2"/>
        <v>0.6282907855988209</v>
      </c>
      <c r="O56" s="23">
        <f t="shared" si="9"/>
        <v>0.27664595503397954</v>
      </c>
      <c r="P56" s="23">
        <f t="shared" si="9"/>
        <v>5.8616424613196293E-2</v>
      </c>
      <c r="Q56" s="23">
        <f t="shared" si="9"/>
        <v>2.9836125503462707E-2</v>
      </c>
      <c r="R56" s="24">
        <f t="shared" si="9"/>
        <v>3.8179701023900877E-3</v>
      </c>
    </row>
    <row r="57" spans="1:18" x14ac:dyDescent="0.25">
      <c r="A57">
        <v>43</v>
      </c>
      <c r="B57" s="21">
        <f t="shared" ca="1" si="5"/>
        <v>2</v>
      </c>
      <c r="C57" s="22">
        <v>1</v>
      </c>
      <c r="D57" s="19" t="s">
        <v>173</v>
      </c>
      <c r="E57" s="23">
        <f t="shared" si="6"/>
        <v>2.7927391481505571E-4</v>
      </c>
      <c r="F57" s="23">
        <f t="shared" si="6"/>
        <v>4.9739687193239984E-2</v>
      </c>
      <c r="G57" s="23">
        <f t="shared" si="6"/>
        <v>1.9019409408586097E-2</v>
      </c>
      <c r="H57" s="23">
        <f t="shared" si="6"/>
        <v>3.6635265383247683E-3</v>
      </c>
      <c r="I57" s="23">
        <f t="shared" si="6"/>
        <v>1.740440654368658E-3</v>
      </c>
      <c r="J57" s="24">
        <f t="shared" si="6"/>
        <v>1.9089850511950438E-4</v>
      </c>
      <c r="L57" s="9" t="s">
        <v>173</v>
      </c>
      <c r="M57" s="23">
        <f t="shared" si="7"/>
        <v>3.7419510258483108E-3</v>
      </c>
      <c r="N57" s="23">
        <f t="shared" si="2"/>
        <v>0.66645491628308884</v>
      </c>
      <c r="O57" s="23">
        <f t="shared" si="9"/>
        <v>0.25483833173112014</v>
      </c>
      <c r="P57" s="23">
        <f t="shared" si="9"/>
        <v>4.9087065282789659E-2</v>
      </c>
      <c r="Q57" s="23">
        <f t="shared" si="9"/>
        <v>2.3319914057694183E-2</v>
      </c>
      <c r="R57" s="24">
        <f t="shared" si="9"/>
        <v>2.5578216194587773E-3</v>
      </c>
    </row>
    <row r="58" spans="1:18" x14ac:dyDescent="0.25">
      <c r="A58">
        <v>44</v>
      </c>
      <c r="B58" s="21">
        <f t="shared" ca="1" si="5"/>
        <v>4</v>
      </c>
      <c r="C58" s="22">
        <v>8</v>
      </c>
      <c r="D58" s="19" t="s">
        <v>174</v>
      </c>
      <c r="E58" s="23">
        <f t="shared" si="6"/>
        <v>1.4032316346931166E-4</v>
      </c>
      <c r="F58" s="23">
        <f t="shared" si="6"/>
        <v>2.4992059360615829E-2</v>
      </c>
      <c r="G58" s="23">
        <f t="shared" si="6"/>
        <v>1.7520135306514511E-2</v>
      </c>
      <c r="H58" s="23">
        <f t="shared" si="6"/>
        <v>3.0679415801743537E-3</v>
      </c>
      <c r="I58" s="23">
        <f t="shared" si="6"/>
        <v>1.3603283200321608E-3</v>
      </c>
      <c r="J58" s="24">
        <f t="shared" si="6"/>
        <v>1.2789108097293887E-4</v>
      </c>
      <c r="L58" s="9" t="s">
        <v>174</v>
      </c>
      <c r="M58" s="23">
        <f t="shared" si="7"/>
        <v>2.9724018337556066E-3</v>
      </c>
      <c r="N58" s="23">
        <f t="shared" si="2"/>
        <v>0.52939544146658102</v>
      </c>
      <c r="O58" s="23">
        <f t="shared" si="9"/>
        <v>0.37112106814866075</v>
      </c>
      <c r="P58" s="23">
        <f t="shared" si="9"/>
        <v>6.4986812963061941E-2</v>
      </c>
      <c r="Q58" s="23">
        <f t="shared" si="9"/>
        <v>2.8815216910767334E-2</v>
      </c>
      <c r="R58" s="24">
        <f t="shared" si="9"/>
        <v>2.709058677173329E-3</v>
      </c>
    </row>
    <row r="59" spans="1:18" x14ac:dyDescent="0.25">
      <c r="A59">
        <v>45</v>
      </c>
      <c r="B59" s="21">
        <f t="shared" ca="1" si="5"/>
        <v>20</v>
      </c>
      <c r="C59" s="22">
        <v>16</v>
      </c>
      <c r="D59" s="19" t="s">
        <v>175</v>
      </c>
      <c r="E59" s="23">
        <f t="shared" si="6"/>
        <v>1.1146506876583525E-4</v>
      </c>
      <c r="F59" s="23">
        <f t="shared" si="6"/>
        <v>1.9852329054996787E-2</v>
      </c>
      <c r="G59" s="23">
        <f t="shared" si="6"/>
        <v>1.3917040055574778E-2</v>
      </c>
      <c r="H59" s="23">
        <f t="shared" si="6"/>
        <v>2.4370054861148228E-3</v>
      </c>
      <c r="I59" s="23">
        <f t="shared" si="6"/>
        <v>1.0805706341537749E-3</v>
      </c>
      <c r="J59" s="24">
        <f t="shared" si="6"/>
        <v>1.3545293385866647E-4</v>
      </c>
      <c r="L59" s="9" t="s">
        <v>175</v>
      </c>
      <c r="M59" s="23">
        <f t="shared" si="7"/>
        <v>2.9697201184037615E-3</v>
      </c>
      <c r="N59" s="23">
        <f t="shared" si="2"/>
        <v>0.52891781833149365</v>
      </c>
      <c r="O59" s="23">
        <f t="shared" si="9"/>
        <v>0.37078624092087975</v>
      </c>
      <c r="P59" s="23">
        <f t="shared" si="9"/>
        <v>6.4928181545192587E-2</v>
      </c>
      <c r="Q59" s="23">
        <f t="shared" si="9"/>
        <v>2.8789219682304207E-2</v>
      </c>
      <c r="R59" s="24">
        <f t="shared" si="9"/>
        <v>3.6088194017262405E-3</v>
      </c>
    </row>
    <row r="60" spans="1:18" x14ac:dyDescent="0.25">
      <c r="A60">
        <v>46</v>
      </c>
      <c r="B60" s="21">
        <f t="shared" ca="1" si="5"/>
        <v>16</v>
      </c>
      <c r="C60" s="22">
        <v>4</v>
      </c>
      <c r="D60" s="19" t="s">
        <v>176</v>
      </c>
      <c r="E60" s="23">
        <f t="shared" si="6"/>
        <v>2.9697201184037618E-4</v>
      </c>
      <c r="F60" s="23">
        <f t="shared" si="6"/>
        <v>4.187266061790991E-2</v>
      </c>
      <c r="G60" s="23">
        <f t="shared" si="6"/>
        <v>2.5491554063310485E-2</v>
      </c>
      <c r="H60" s="23">
        <f t="shared" si="6"/>
        <v>4.0580113465745367E-3</v>
      </c>
      <c r="I60" s="23">
        <f t="shared" si="6"/>
        <v>1.6793711481344121E-3</v>
      </c>
      <c r="J60" s="24">
        <f t="shared" si="6"/>
        <v>1.8044097008631203E-4</v>
      </c>
      <c r="L60" s="9" t="s">
        <v>176</v>
      </c>
      <c r="M60" s="23">
        <f t="shared" si="7"/>
        <v>4.0360968597328772E-3</v>
      </c>
      <c r="N60" s="23">
        <f t="shared" si="2"/>
        <v>0.56908431532411929</v>
      </c>
      <c r="O60" s="23">
        <f t="shared" si="9"/>
        <v>0.34645144054834442</v>
      </c>
      <c r="P60" s="23">
        <f t="shared" si="9"/>
        <v>5.5151752352586701E-2</v>
      </c>
      <c r="Q60" s="23">
        <f t="shared" si="9"/>
        <v>2.2824051920941831E-2</v>
      </c>
      <c r="R60" s="24">
        <f t="shared" si="9"/>
        <v>2.4523429942750648E-3</v>
      </c>
    </row>
    <row r="61" spans="1:18" x14ac:dyDescent="0.25">
      <c r="A61">
        <v>47</v>
      </c>
      <c r="B61" s="21">
        <f t="shared" ca="1" si="5"/>
        <v>1</v>
      </c>
      <c r="C61" s="22">
        <v>1</v>
      </c>
      <c r="D61" s="19" t="s">
        <v>177</v>
      </c>
      <c r="E61" s="23">
        <f t="shared" si="6"/>
        <v>4.0360968597328775E-4</v>
      </c>
      <c r="F61" s="23">
        <f t="shared" si="6"/>
        <v>4.5052508296492773E-2</v>
      </c>
      <c r="G61" s="23">
        <f t="shared" si="6"/>
        <v>2.3818536537698682E-2</v>
      </c>
      <c r="H61" s="23">
        <f t="shared" si="6"/>
        <v>3.4469845220366688E-3</v>
      </c>
      <c r="I61" s="23">
        <f t="shared" si="6"/>
        <v>1.3314030287216068E-3</v>
      </c>
      <c r="J61" s="24">
        <f t="shared" si="6"/>
        <v>1.2261714971375324E-4</v>
      </c>
      <c r="L61" s="9" t="s">
        <v>177</v>
      </c>
      <c r="M61" s="23">
        <f t="shared" si="7"/>
        <v>5.4412686077078727E-3</v>
      </c>
      <c r="N61" s="23">
        <f t="shared" si="2"/>
        <v>0.60737590700048016</v>
      </c>
      <c r="O61" s="23">
        <f t="shared" si="9"/>
        <v>0.32110987334605334</v>
      </c>
      <c r="P61" s="23">
        <f t="shared" si="9"/>
        <v>4.6470561343897938E-2</v>
      </c>
      <c r="Q61" s="23">
        <f t="shared" si="9"/>
        <v>1.7949325192531503E-2</v>
      </c>
      <c r="R61" s="24">
        <f t="shared" si="9"/>
        <v>1.6530645093294886E-3</v>
      </c>
    </row>
    <row r="62" spans="1:18" x14ac:dyDescent="0.25">
      <c r="A62">
        <v>48</v>
      </c>
      <c r="B62" s="21">
        <f t="shared" ca="1" si="5"/>
        <v>6</v>
      </c>
      <c r="C62" s="22">
        <v>11</v>
      </c>
      <c r="D62" s="19" t="s">
        <v>178</v>
      </c>
      <c r="E62" s="23">
        <f t="shared" si="6"/>
        <v>2.0404757278904523E-4</v>
      </c>
      <c r="F62" s="23">
        <f t="shared" si="6"/>
        <v>2.2776596512518007E-2</v>
      </c>
      <c r="G62" s="23">
        <f t="shared" si="6"/>
        <v>1.2041620250477E-2</v>
      </c>
      <c r="H62" s="23">
        <f t="shared" si="6"/>
        <v>1.7426460503961727E-3</v>
      </c>
      <c r="I62" s="23">
        <f t="shared" si="6"/>
        <v>1.0470439695643378E-3</v>
      </c>
      <c r="J62" s="24">
        <f t="shared" si="6"/>
        <v>8.2653225466474439E-5</v>
      </c>
      <c r="L62" s="9" t="s">
        <v>178</v>
      </c>
      <c r="M62" s="23">
        <f t="shared" si="7"/>
        <v>5.3846070935490153E-3</v>
      </c>
      <c r="N62" s="23">
        <f t="shared" si="2"/>
        <v>0.60105112485215806</v>
      </c>
      <c r="O62" s="23">
        <f t="shared" ref="O62:R99" si="10">G62/SUM($E62:$J62)</f>
        <v>0.31776606274839736</v>
      </c>
      <c r="P62" s="23">
        <f t="shared" si="10"/>
        <v>4.5986649859390924E-2</v>
      </c>
      <c r="Q62" s="23">
        <f t="shared" si="10"/>
        <v>2.763042122340079E-2</v>
      </c>
      <c r="R62" s="24">
        <f t="shared" si="10"/>
        <v>2.1811342231039671E-3</v>
      </c>
    </row>
    <row r="63" spans="1:18" x14ac:dyDescent="0.25">
      <c r="A63">
        <v>49</v>
      </c>
      <c r="B63" s="21">
        <f t="shared" ca="1" si="5"/>
        <v>13</v>
      </c>
      <c r="C63" s="22">
        <v>8</v>
      </c>
      <c r="D63" s="19" t="s">
        <v>179</v>
      </c>
      <c r="E63" s="23">
        <f t="shared" si="6"/>
        <v>2.0192276600808806E-4</v>
      </c>
      <c r="F63" s="23">
        <f t="shared" si="6"/>
        <v>2.2539417181955925E-2</v>
      </c>
      <c r="G63" s="23">
        <f t="shared" si="6"/>
        <v>2.1846416813952319E-2</v>
      </c>
      <c r="H63" s="23">
        <f t="shared" si="6"/>
        <v>2.8741656162119327E-3</v>
      </c>
      <c r="I63" s="23">
        <f t="shared" si="6"/>
        <v>1.6117745713650461E-3</v>
      </c>
      <c r="J63" s="24">
        <f t="shared" si="6"/>
        <v>1.0905671115519836E-4</v>
      </c>
      <c r="L63" s="9" t="s">
        <v>179</v>
      </c>
      <c r="M63" s="23">
        <f t="shared" si="7"/>
        <v>4.1055604043912647E-3</v>
      </c>
      <c r="N63" s="23">
        <f t="shared" si="2"/>
        <v>0.45827887835385439</v>
      </c>
      <c r="O63" s="23">
        <f t="shared" si="10"/>
        <v>0.44418856586779121</v>
      </c>
      <c r="P63" s="23">
        <f t="shared" si="10"/>
        <v>5.8438485084489566E-2</v>
      </c>
      <c r="Q63" s="23">
        <f t="shared" si="10"/>
        <v>3.2771133200185959E-2</v>
      </c>
      <c r="R63" s="24">
        <f t="shared" si="10"/>
        <v>2.2173770892876103E-3</v>
      </c>
    </row>
    <row r="64" spans="1:18" x14ac:dyDescent="0.25">
      <c r="A64">
        <v>50</v>
      </c>
      <c r="B64" s="21">
        <f t="shared" ca="1" si="5"/>
        <v>6</v>
      </c>
      <c r="C64" s="22">
        <v>7</v>
      </c>
      <c r="D64" s="19" t="s">
        <v>180</v>
      </c>
      <c r="E64" s="23">
        <f t="shared" si="6"/>
        <v>1.5395851516467241E-4</v>
      </c>
      <c r="F64" s="23">
        <f t="shared" si="6"/>
        <v>1.718545793826954E-2</v>
      </c>
      <c r="G64" s="23">
        <f t="shared" si="6"/>
        <v>3.053796390341065E-2</v>
      </c>
      <c r="H64" s="23">
        <f t="shared" si="6"/>
        <v>3.6524053177805979E-3</v>
      </c>
      <c r="I64" s="23">
        <f t="shared" si="6"/>
        <v>1.9116494366775143E-3</v>
      </c>
      <c r="J64" s="24">
        <f t="shared" si="6"/>
        <v>1.1086885446438051E-4</v>
      </c>
      <c r="L64" s="9" t="s">
        <v>180</v>
      </c>
      <c r="M64" s="23">
        <f t="shared" si="7"/>
        <v>2.8749186078546401E-3</v>
      </c>
      <c r="N64" s="23">
        <f t="shared" si="2"/>
        <v>0.3209097772759717</v>
      </c>
      <c r="O64" s="23">
        <f t="shared" si="10"/>
        <v>0.57024556633327417</v>
      </c>
      <c r="P64" s="23">
        <f t="shared" si="10"/>
        <v>6.8202580417741743E-2</v>
      </c>
      <c r="Q64" s="23">
        <f t="shared" si="10"/>
        <v>3.5696866336498094E-2</v>
      </c>
      <c r="R64" s="24">
        <f t="shared" si="10"/>
        <v>2.0702910286596083E-3</v>
      </c>
    </row>
    <row r="65" spans="1:18" x14ac:dyDescent="0.25">
      <c r="A65">
        <v>51</v>
      </c>
      <c r="B65" s="21">
        <f t="shared" ca="1" si="5"/>
        <v>15</v>
      </c>
      <c r="C65" s="22">
        <v>14</v>
      </c>
      <c r="D65" s="19" t="s">
        <v>181</v>
      </c>
      <c r="E65" s="23">
        <f t="shared" si="6"/>
        <v>1.07809447794549E-4</v>
      </c>
      <c r="F65" s="23">
        <f t="shared" si="6"/>
        <v>1.2034116647848939E-2</v>
      </c>
      <c r="G65" s="23">
        <f t="shared" si="6"/>
        <v>2.138420873749778E-2</v>
      </c>
      <c r="H65" s="23">
        <f t="shared" si="6"/>
        <v>2.5575967656653151E-3</v>
      </c>
      <c r="I65" s="23">
        <f t="shared" si="6"/>
        <v>1.3386324876186785E-3</v>
      </c>
      <c r="J65" s="24">
        <f t="shared" si="6"/>
        <v>1.0351455143298041E-4</v>
      </c>
      <c r="L65" s="9" t="s">
        <v>181</v>
      </c>
      <c r="M65" s="23">
        <f t="shared" si="7"/>
        <v>2.8729360033101178E-3</v>
      </c>
      <c r="N65" s="23">
        <f t="shared" si="2"/>
        <v>0.32068847112105286</v>
      </c>
      <c r="O65" s="23">
        <f t="shared" si="10"/>
        <v>0.56985231295621608</v>
      </c>
      <c r="P65" s="23">
        <f t="shared" si="10"/>
        <v>6.8155546478932169E-2</v>
      </c>
      <c r="Q65" s="23">
        <f t="shared" si="10"/>
        <v>3.5672249024122513E-2</v>
      </c>
      <c r="R65" s="24">
        <f t="shared" si="10"/>
        <v>2.7584844163661775E-3</v>
      </c>
    </row>
    <row r="66" spans="1:18" x14ac:dyDescent="0.25">
      <c r="A66">
        <v>52</v>
      </c>
      <c r="B66" s="21">
        <f t="shared" ca="1" si="5"/>
        <v>19</v>
      </c>
      <c r="C66" s="22">
        <v>16</v>
      </c>
      <c r="D66" s="19" t="s">
        <v>182</v>
      </c>
      <c r="E66" s="23">
        <f t="shared" si="6"/>
        <v>1.0773510012412942E-4</v>
      </c>
      <c r="F66" s="23">
        <f t="shared" si="6"/>
        <v>1.2025817667039482E-2</v>
      </c>
      <c r="G66" s="23">
        <f t="shared" si="6"/>
        <v>2.1369461735858103E-2</v>
      </c>
      <c r="H66" s="23">
        <f t="shared" si="6"/>
        <v>2.5558329929599561E-3</v>
      </c>
      <c r="I66" s="23">
        <f t="shared" si="6"/>
        <v>1.3377093384045941E-3</v>
      </c>
      <c r="J66" s="24">
        <f t="shared" si="6"/>
        <v>1.3792422081830889E-4</v>
      </c>
      <c r="L66" s="9" t="s">
        <v>182</v>
      </c>
      <c r="M66" s="23">
        <f t="shared" si="7"/>
        <v>2.8702967803304891E-3</v>
      </c>
      <c r="N66" s="23">
        <f t="shared" si="2"/>
        <v>0.32039387062131686</v>
      </c>
      <c r="O66" s="23">
        <f t="shared" si="10"/>
        <v>0.56932881806540891</v>
      </c>
      <c r="P66" s="23">
        <f t="shared" si="10"/>
        <v>6.8092935378563368E-2</v>
      </c>
      <c r="Q66" s="23">
        <f t="shared" si="10"/>
        <v>3.5639478708580835E-2</v>
      </c>
      <c r="R66" s="24">
        <f t="shared" si="10"/>
        <v>3.6746004457995341E-3</v>
      </c>
    </row>
    <row r="67" spans="1:18" x14ac:dyDescent="0.25">
      <c r="A67">
        <v>53</v>
      </c>
      <c r="B67" s="21">
        <f t="shared" ca="1" si="5"/>
        <v>19</v>
      </c>
      <c r="C67" s="22">
        <v>5</v>
      </c>
      <c r="D67" s="19" t="s">
        <v>183</v>
      </c>
      <c r="E67" s="23">
        <f t="shared" si="6"/>
        <v>1.0763612926239333E-4</v>
      </c>
      <c r="F67" s="23">
        <f t="shared" si="6"/>
        <v>2.5364514757520915E-2</v>
      </c>
      <c r="G67" s="23">
        <f t="shared" si="6"/>
        <v>3.9141356241996869E-2</v>
      </c>
      <c r="H67" s="23">
        <f t="shared" si="6"/>
        <v>4.2558084611602105E-3</v>
      </c>
      <c r="I67" s="23">
        <f t="shared" si="6"/>
        <v>2.078969591333882E-3</v>
      </c>
      <c r="J67" s="24">
        <f t="shared" si="6"/>
        <v>1.8373002228997673E-4</v>
      </c>
      <c r="L67" s="9" t="s">
        <v>183</v>
      </c>
      <c r="M67" s="23">
        <f t="shared" si="7"/>
        <v>1.5131882451855511E-3</v>
      </c>
      <c r="N67" s="23">
        <f t="shared" si="2"/>
        <v>0.35658366608809305</v>
      </c>
      <c r="O67" s="23">
        <f t="shared" si="10"/>
        <v>0.55026356458456682</v>
      </c>
      <c r="P67" s="23">
        <f t="shared" si="10"/>
        <v>5.9829718713592162E-2</v>
      </c>
      <c r="Q67" s="23">
        <f t="shared" si="10"/>
        <v>2.9226918222186257E-2</v>
      </c>
      <c r="R67" s="24">
        <f t="shared" si="10"/>
        <v>2.5829441463760252E-3</v>
      </c>
    </row>
    <row r="68" spans="1:18" x14ac:dyDescent="0.25">
      <c r="A68">
        <v>54</v>
      </c>
      <c r="B68" s="21">
        <f t="shared" ca="1" si="5"/>
        <v>8</v>
      </c>
      <c r="C68" s="22">
        <v>10</v>
      </c>
      <c r="D68" s="19" t="s">
        <v>184</v>
      </c>
      <c r="E68" s="23">
        <f t="shared" si="6"/>
        <v>5.6744559194458165E-5</v>
      </c>
      <c r="F68" s="23">
        <f t="shared" si="6"/>
        <v>1.337188747830349E-2</v>
      </c>
      <c r="G68" s="23">
        <f t="shared" si="6"/>
        <v>2.0634883671921254E-2</v>
      </c>
      <c r="H68" s="23">
        <f t="shared" ref="H68:J131" si="11">IF($C68&gt;H$13,$B$11*1/20*P67,($B$11*1/20+(1-$B$11)/H$13)*P67)</f>
        <v>3.7393574195995101E-3</v>
      </c>
      <c r="I68" s="23">
        <f t="shared" si="11"/>
        <v>1.704903562960865E-3</v>
      </c>
      <c r="J68" s="24">
        <f t="shared" si="11"/>
        <v>1.2914720731880126E-4</v>
      </c>
      <c r="L68" s="9" t="s">
        <v>184</v>
      </c>
      <c r="M68" s="23">
        <f t="shared" si="7"/>
        <v>1.4316085511232775E-3</v>
      </c>
      <c r="N68" s="23">
        <f t="shared" si="2"/>
        <v>0.33735936502731956</v>
      </c>
      <c r="O68" s="23">
        <f t="shared" si="10"/>
        <v>0.52059750459814347</v>
      </c>
      <c r="P68" s="23">
        <f t="shared" si="10"/>
        <v>9.4340252767841568E-2</v>
      </c>
      <c r="Q68" s="23">
        <f t="shared" si="10"/>
        <v>4.3013014009168446E-2</v>
      </c>
      <c r="R68" s="24">
        <f t="shared" si="10"/>
        <v>3.2582550464035206E-3</v>
      </c>
    </row>
    <row r="69" spans="1:18" x14ac:dyDescent="0.25">
      <c r="A69">
        <v>55</v>
      </c>
      <c r="B69" s="21">
        <f t="shared" ca="1" si="5"/>
        <v>5</v>
      </c>
      <c r="C69" s="22">
        <v>2</v>
      </c>
      <c r="D69" s="19" t="s">
        <v>185</v>
      </c>
      <c r="E69" s="23">
        <f t="shared" ref="E69:J132" si="12">IF($C69&gt;E$13,$B$11*1/20*M68,($B$11*1/20+(1-$B$11)/E$13)*M68)</f>
        <v>1.4316085511232774E-4</v>
      </c>
      <c r="F69" s="23">
        <f t="shared" si="12"/>
        <v>2.6707616397996129E-2</v>
      </c>
      <c r="G69" s="23">
        <f t="shared" si="12"/>
        <v>3.5791078441122365E-2</v>
      </c>
      <c r="H69" s="23">
        <f t="shared" si="11"/>
        <v>5.896265797990098E-3</v>
      </c>
      <c r="I69" s="23">
        <f t="shared" si="11"/>
        <v>2.5090924838681592E-3</v>
      </c>
      <c r="J69" s="24">
        <f t="shared" si="11"/>
        <v>1.6291275232017605E-4</v>
      </c>
      <c r="L69" s="9" t="s">
        <v>185</v>
      </c>
      <c r="M69" s="23">
        <f t="shared" si="7"/>
        <v>2.0104002294271126E-3</v>
      </c>
      <c r="N69" s="23">
        <f t="shared" si="2"/>
        <v>0.37505362825511068</v>
      </c>
      <c r="O69" s="23">
        <f t="shared" si="10"/>
        <v>0.50261219977359661</v>
      </c>
      <c r="P69" s="23">
        <f t="shared" si="10"/>
        <v>8.2800945158798378E-2</v>
      </c>
      <c r="Q69" s="23">
        <f t="shared" si="10"/>
        <v>3.5235051517850446E-2</v>
      </c>
      <c r="R69" s="24">
        <f t="shared" si="10"/>
        <v>2.2877750652167011E-3</v>
      </c>
    </row>
    <row r="70" spans="1:18" x14ac:dyDescent="0.25">
      <c r="A70">
        <v>56</v>
      </c>
      <c r="B70" s="21">
        <f t="shared" ca="1" si="5"/>
        <v>16</v>
      </c>
      <c r="C70" s="22">
        <v>3</v>
      </c>
      <c r="D70" s="19" t="s">
        <v>186</v>
      </c>
      <c r="E70" s="23">
        <f t="shared" si="12"/>
        <v>2.0104002294271127E-4</v>
      </c>
      <c r="F70" s="23">
        <f t="shared" si="12"/>
        <v>2.969174557019626E-2</v>
      </c>
      <c r="G70" s="23">
        <f t="shared" si="12"/>
        <v>3.4554588734434767E-2</v>
      </c>
      <c r="H70" s="23">
        <f t="shared" si="11"/>
        <v>5.1750590724248986E-3</v>
      </c>
      <c r="I70" s="23">
        <f t="shared" si="11"/>
        <v>2.0553780052079427E-3</v>
      </c>
      <c r="J70" s="24">
        <f t="shared" si="11"/>
        <v>1.1438875326083506E-4</v>
      </c>
      <c r="L70" s="9" t="s">
        <v>186</v>
      </c>
      <c r="M70" s="23">
        <f t="shared" si="7"/>
        <v>2.8003045247109613E-3</v>
      </c>
      <c r="N70" s="23">
        <f t="shared" si="2"/>
        <v>0.41357898914725377</v>
      </c>
      <c r="O70" s="23">
        <f t="shared" si="10"/>
        <v>0.48131396806564208</v>
      </c>
      <c r="P70" s="23">
        <f t="shared" si="10"/>
        <v>7.2083862327689582E-2</v>
      </c>
      <c r="Q70" s="23">
        <f t="shared" si="10"/>
        <v>2.8629544723118849E-2</v>
      </c>
      <c r="R70" s="24">
        <f t="shared" si="10"/>
        <v>1.5933312115848795E-3</v>
      </c>
    </row>
    <row r="71" spans="1:18" x14ac:dyDescent="0.25">
      <c r="A71">
        <v>57</v>
      </c>
      <c r="B71" s="21">
        <f t="shared" ca="1" si="5"/>
        <v>19</v>
      </c>
      <c r="C71" s="22">
        <v>8</v>
      </c>
      <c r="D71" s="19" t="s">
        <v>187</v>
      </c>
      <c r="E71" s="23">
        <f t="shared" si="12"/>
        <v>1.0501141967666105E-4</v>
      </c>
      <c r="F71" s="23">
        <f t="shared" si="12"/>
        <v>1.5509212093022015E-2</v>
      </c>
      <c r="G71" s="23">
        <f t="shared" si="12"/>
        <v>3.3090335304512893E-2</v>
      </c>
      <c r="H71" s="23">
        <f t="shared" si="11"/>
        <v>4.5052413954805989E-3</v>
      </c>
      <c r="I71" s="23">
        <f t="shared" si="11"/>
        <v>1.6700567755152662E-3</v>
      </c>
      <c r="J71" s="24">
        <f t="shared" si="11"/>
        <v>7.9666560579243987E-5</v>
      </c>
      <c r="L71" s="9" t="s">
        <v>187</v>
      </c>
      <c r="M71" s="23">
        <f t="shared" si="7"/>
        <v>1.9107046949459834E-3</v>
      </c>
      <c r="N71" s="23">
        <f t="shared" si="2"/>
        <v>0.28219335051648942</v>
      </c>
      <c r="O71" s="23">
        <f t="shared" si="10"/>
        <v>0.60208555620281423</v>
      </c>
      <c r="P71" s="23">
        <f t="shared" si="10"/>
        <v>8.1973807350810987E-2</v>
      </c>
      <c r="Q71" s="23">
        <f t="shared" si="10"/>
        <v>3.038703154027134E-2</v>
      </c>
      <c r="R71" s="24">
        <f t="shared" si="10"/>
        <v>1.4495496946680274E-3</v>
      </c>
    </row>
    <row r="72" spans="1:18" x14ac:dyDescent="0.25">
      <c r="A72">
        <v>58</v>
      </c>
      <c r="B72" s="21">
        <f t="shared" ca="1" si="5"/>
        <v>5</v>
      </c>
      <c r="C72" s="22">
        <v>2</v>
      </c>
      <c r="D72" s="19" t="s">
        <v>188</v>
      </c>
      <c r="E72" s="23">
        <f t="shared" si="12"/>
        <v>1.9107046949459836E-4</v>
      </c>
      <c r="F72" s="23">
        <f t="shared" si="12"/>
        <v>2.2340306915888744E-2</v>
      </c>
      <c r="G72" s="23">
        <f t="shared" si="12"/>
        <v>4.1393381988943483E-2</v>
      </c>
      <c r="H72" s="23">
        <f t="shared" si="11"/>
        <v>5.1233629594256867E-3</v>
      </c>
      <c r="I72" s="23">
        <f t="shared" si="11"/>
        <v>1.7725768398491615E-3</v>
      </c>
      <c r="J72" s="24">
        <f t="shared" si="11"/>
        <v>7.2477484733401371E-5</v>
      </c>
      <c r="L72" s="9" t="s">
        <v>188</v>
      </c>
      <c r="M72" s="23">
        <f t="shared" si="7"/>
        <v>2.6951884299874123E-3</v>
      </c>
      <c r="N72" s="23">
        <f t="shared" si="2"/>
        <v>0.31512633470434481</v>
      </c>
      <c r="O72" s="23">
        <f t="shared" si="10"/>
        <v>0.58388386499361034</v>
      </c>
      <c r="P72" s="23">
        <f t="shared" si="10"/>
        <v>7.2268773962794644E-2</v>
      </c>
      <c r="Q72" s="23">
        <f t="shared" si="10"/>
        <v>2.5003490087515436E-2</v>
      </c>
      <c r="R72" s="24">
        <f t="shared" si="10"/>
        <v>1.0223478217473844E-3</v>
      </c>
    </row>
    <row r="73" spans="1:18" x14ac:dyDescent="0.25">
      <c r="A73">
        <v>59</v>
      </c>
      <c r="B73" s="21">
        <f t="shared" ca="1" si="5"/>
        <v>3</v>
      </c>
      <c r="C73" s="22">
        <v>1</v>
      </c>
      <c r="D73" s="19" t="s">
        <v>189</v>
      </c>
      <c r="E73" s="23">
        <f t="shared" si="12"/>
        <v>2.6951884299874124E-4</v>
      </c>
      <c r="F73" s="23">
        <f t="shared" si="12"/>
        <v>2.4947501497427298E-2</v>
      </c>
      <c r="G73" s="23">
        <f t="shared" si="12"/>
        <v>4.0142015718310713E-2</v>
      </c>
      <c r="H73" s="23">
        <f t="shared" si="11"/>
        <v>4.5167983726746653E-3</v>
      </c>
      <c r="I73" s="23">
        <f t="shared" si="11"/>
        <v>1.4585369217717337E-3</v>
      </c>
      <c r="J73" s="24">
        <f t="shared" si="11"/>
        <v>5.1117391087369221E-5</v>
      </c>
      <c r="L73" s="9" t="s">
        <v>189</v>
      </c>
      <c r="M73" s="23">
        <f t="shared" si="7"/>
        <v>3.7755410481849936E-3</v>
      </c>
      <c r="N73" s="23">
        <f t="shared" si="2"/>
        <v>0.34947580994785316</v>
      </c>
      <c r="O73" s="23">
        <f t="shared" si="10"/>
        <v>0.56232739208544746</v>
      </c>
      <c r="P73" s="23">
        <f t="shared" si="10"/>
        <v>6.3273341012702503E-2</v>
      </c>
      <c r="Q73" s="23">
        <f t="shared" si="10"/>
        <v>2.0431840524294195E-2</v>
      </c>
      <c r="R73" s="24">
        <f t="shared" si="10"/>
        <v>7.1607538151753495E-4</v>
      </c>
    </row>
    <row r="74" spans="1:18" x14ac:dyDescent="0.25">
      <c r="A74">
        <v>60</v>
      </c>
      <c r="B74" s="21">
        <f t="shared" ca="1" si="5"/>
        <v>18</v>
      </c>
      <c r="C74" s="22">
        <v>3</v>
      </c>
      <c r="D74" s="19" t="s">
        <v>190</v>
      </c>
      <c r="E74" s="23">
        <f t="shared" si="12"/>
        <v>3.7755410481849936E-4</v>
      </c>
      <c r="F74" s="23">
        <f t="shared" si="12"/>
        <v>2.7666834954205039E-2</v>
      </c>
      <c r="G74" s="23">
        <f t="shared" si="12"/>
        <v>3.8660008205874515E-2</v>
      </c>
      <c r="H74" s="23">
        <f t="shared" si="11"/>
        <v>3.9545838132939064E-3</v>
      </c>
      <c r="I74" s="23">
        <f t="shared" si="11"/>
        <v>1.1918573639171613E-3</v>
      </c>
      <c r="J74" s="24">
        <f t="shared" si="11"/>
        <v>3.580376907587675E-5</v>
      </c>
      <c r="L74" s="9" t="s">
        <v>190</v>
      </c>
      <c r="M74" s="23">
        <f t="shared" si="7"/>
        <v>5.2520759518762854E-3</v>
      </c>
      <c r="N74" s="23">
        <f t="shared" si="2"/>
        <v>0.38486753732253615</v>
      </c>
      <c r="O74" s="23">
        <f t="shared" si="10"/>
        <v>0.53779126436732261</v>
      </c>
      <c r="P74" s="23">
        <f t="shared" si="10"/>
        <v>5.5011385866046265E-2</v>
      </c>
      <c r="Q74" s="23">
        <f t="shared" si="10"/>
        <v>1.6579677771230185E-2</v>
      </c>
      <c r="R74" s="24">
        <f t="shared" si="10"/>
        <v>4.9805872098872316E-4</v>
      </c>
    </row>
    <row r="75" spans="1:18" x14ac:dyDescent="0.25">
      <c r="A75">
        <v>61</v>
      </c>
      <c r="B75" s="21">
        <f t="shared" ca="1" si="5"/>
        <v>5</v>
      </c>
      <c r="C75" s="22">
        <v>10</v>
      </c>
      <c r="D75" s="19" t="s">
        <v>191</v>
      </c>
      <c r="E75" s="23">
        <f t="shared" si="12"/>
        <v>1.969528481953607E-4</v>
      </c>
      <c r="F75" s="23">
        <f t="shared" si="12"/>
        <v>1.4432532649595105E-2</v>
      </c>
      <c r="G75" s="23">
        <f t="shared" si="12"/>
        <v>2.0167172413774598E-2</v>
      </c>
      <c r="H75" s="23">
        <f t="shared" si="11"/>
        <v>3.4382116166278916E-3</v>
      </c>
      <c r="I75" s="23">
        <f t="shared" si="11"/>
        <v>9.6714786998842745E-4</v>
      </c>
      <c r="J75" s="24">
        <f t="shared" si="11"/>
        <v>2.490293604943616E-5</v>
      </c>
      <c r="L75" s="9" t="s">
        <v>191</v>
      </c>
      <c r="M75" s="23">
        <f t="shared" si="7"/>
        <v>5.0208593108313051E-3</v>
      </c>
      <c r="N75" s="23">
        <f t="shared" si="2"/>
        <v>0.36792418386718867</v>
      </c>
      <c r="O75" s="23">
        <f t="shared" si="10"/>
        <v>0.51411561860939659</v>
      </c>
      <c r="P75" s="23">
        <f t="shared" si="10"/>
        <v>8.7649287462099948E-2</v>
      </c>
      <c r="Q75" s="23">
        <f t="shared" si="10"/>
        <v>2.4655207743761093E-2</v>
      </c>
      <c r="R75" s="24">
        <f t="shared" si="10"/>
        <v>6.348430067222218E-4</v>
      </c>
    </row>
    <row r="76" spans="1:18" x14ac:dyDescent="0.25">
      <c r="A76">
        <v>62</v>
      </c>
      <c r="B76" s="21">
        <f t="shared" ca="1" si="5"/>
        <v>3</v>
      </c>
      <c r="C76" s="22">
        <v>6</v>
      </c>
      <c r="D76" s="19" t="s">
        <v>192</v>
      </c>
      <c r="E76" s="23">
        <f t="shared" si="12"/>
        <v>1.8828222415617394E-4</v>
      </c>
      <c r="F76" s="23">
        <f t="shared" si="12"/>
        <v>2.9127331222819103E-2</v>
      </c>
      <c r="G76" s="23">
        <f t="shared" si="12"/>
        <v>3.5345448779396021E-2</v>
      </c>
      <c r="H76" s="23">
        <f t="shared" si="11"/>
        <v>5.4780804663812467E-3</v>
      </c>
      <c r="I76" s="23">
        <f t="shared" si="11"/>
        <v>1.4382204517193972E-3</v>
      </c>
      <c r="J76" s="24">
        <f t="shared" si="11"/>
        <v>3.1742150336111089E-5</v>
      </c>
      <c r="L76" s="9" t="s">
        <v>192</v>
      </c>
      <c r="M76" s="23">
        <f t="shared" si="7"/>
        <v>2.6293056362180962E-3</v>
      </c>
      <c r="N76" s="23">
        <f t="shared" si="2"/>
        <v>0.40675457545384175</v>
      </c>
      <c r="O76" s="23">
        <f t="shared" si="10"/>
        <v>0.49358875011609321</v>
      </c>
      <c r="P76" s="23">
        <f t="shared" si="10"/>
        <v>7.6499775326454592E-2</v>
      </c>
      <c r="Q76" s="23">
        <f t="shared" si="10"/>
        <v>2.0084323715516019E-2</v>
      </c>
      <c r="R76" s="24">
        <f t="shared" si="10"/>
        <v>4.4326975187626761E-4</v>
      </c>
    </row>
    <row r="77" spans="1:18" x14ac:dyDescent="0.25">
      <c r="A77">
        <v>63</v>
      </c>
      <c r="B77" s="21">
        <f t="shared" ca="1" si="5"/>
        <v>19</v>
      </c>
      <c r="C77" s="22">
        <v>16</v>
      </c>
      <c r="D77" s="19" t="s">
        <v>193</v>
      </c>
      <c r="E77" s="23">
        <f t="shared" si="12"/>
        <v>9.8598961358178604E-5</v>
      </c>
      <c r="F77" s="23">
        <f t="shared" si="12"/>
        <v>1.5253296579519064E-2</v>
      </c>
      <c r="G77" s="23">
        <f t="shared" si="12"/>
        <v>1.8509578129353495E-2</v>
      </c>
      <c r="H77" s="23">
        <f t="shared" si="11"/>
        <v>2.8687415747420471E-3</v>
      </c>
      <c r="I77" s="23">
        <f t="shared" si="11"/>
        <v>7.5316213933185067E-4</v>
      </c>
      <c r="J77" s="24">
        <f t="shared" si="11"/>
        <v>2.2163487593813383E-5</v>
      </c>
      <c r="L77" s="9" t="s">
        <v>193</v>
      </c>
      <c r="M77" s="23">
        <f t="shared" si="7"/>
        <v>2.6289171963936472E-3</v>
      </c>
      <c r="N77" s="23">
        <f t="shared" si="2"/>
        <v>0.40669448366622041</v>
      </c>
      <c r="O77" s="23">
        <f t="shared" si="10"/>
        <v>0.4935158299029373</v>
      </c>
      <c r="P77" s="23">
        <f t="shared" si="10"/>
        <v>7.648847365087573E-2</v>
      </c>
      <c r="Q77" s="23">
        <f t="shared" si="10"/>
        <v>2.0081356562869034E-2</v>
      </c>
      <c r="R77" s="24">
        <f t="shared" si="10"/>
        <v>5.9093902070399653E-4</v>
      </c>
    </row>
    <row r="78" spans="1:18" x14ac:dyDescent="0.25">
      <c r="A78">
        <v>64</v>
      </c>
      <c r="B78" s="21">
        <f t="shared" ca="1" si="5"/>
        <v>19</v>
      </c>
      <c r="C78" s="22">
        <v>6</v>
      </c>
      <c r="D78" s="19" t="s">
        <v>194</v>
      </c>
      <c r="E78" s="23">
        <f t="shared" si="12"/>
        <v>9.8584394864761768E-5</v>
      </c>
      <c r="F78" s="23">
        <f t="shared" si="12"/>
        <v>3.2196646623575784E-2</v>
      </c>
      <c r="G78" s="23">
        <f t="shared" si="12"/>
        <v>3.392921330582694E-2</v>
      </c>
      <c r="H78" s="23">
        <f t="shared" si="11"/>
        <v>4.7805296031797331E-3</v>
      </c>
      <c r="I78" s="23">
        <f t="shared" si="11"/>
        <v>1.1714124661673603E-3</v>
      </c>
      <c r="J78" s="24">
        <f t="shared" si="11"/>
        <v>2.9546951035199829E-5</v>
      </c>
      <c r="L78" s="9" t="s">
        <v>194</v>
      </c>
      <c r="M78" s="23">
        <f t="shared" si="7"/>
        <v>1.365322630679166E-3</v>
      </c>
      <c r="N78" s="23">
        <f t="shared" ref="N78:N141" si="13">F78/SUM($E78:$J78)</f>
        <v>0.44590029007583548</v>
      </c>
      <c r="O78" s="23">
        <f t="shared" si="10"/>
        <v>0.46989508665275048</v>
      </c>
      <c r="P78" s="23">
        <f t="shared" si="10"/>
        <v>6.6206880539325566E-2</v>
      </c>
      <c r="Q78" s="23">
        <f t="shared" si="10"/>
        <v>1.6223216180532313E-2</v>
      </c>
      <c r="R78" s="24">
        <f t="shared" si="10"/>
        <v>4.092039208768036E-4</v>
      </c>
    </row>
    <row r="79" spans="1:18" x14ac:dyDescent="0.25">
      <c r="A79">
        <v>65</v>
      </c>
      <c r="B79" s="21">
        <f t="shared" ca="1" si="5"/>
        <v>2</v>
      </c>
      <c r="C79" s="22">
        <v>10</v>
      </c>
      <c r="D79" s="19" t="s">
        <v>195</v>
      </c>
      <c r="E79" s="23">
        <f t="shared" si="12"/>
        <v>5.1199598650468724E-5</v>
      </c>
      <c r="F79" s="23">
        <f t="shared" si="12"/>
        <v>1.6721260877843831E-2</v>
      </c>
      <c r="G79" s="23">
        <f t="shared" si="12"/>
        <v>1.7621065749478141E-2</v>
      </c>
      <c r="H79" s="23">
        <f t="shared" si="11"/>
        <v>4.1379300337078479E-3</v>
      </c>
      <c r="I79" s="23">
        <f t="shared" si="11"/>
        <v>9.4635427719771828E-4</v>
      </c>
      <c r="J79" s="24">
        <f t="shared" si="11"/>
        <v>2.0460196043840183E-5</v>
      </c>
      <c r="L79" s="9" t="s">
        <v>195</v>
      </c>
      <c r="M79" s="23">
        <f t="shared" si="7"/>
        <v>1.2962491192758422E-3</v>
      </c>
      <c r="N79" s="23">
        <f t="shared" si="13"/>
        <v>0.42334159363353197</v>
      </c>
      <c r="O79" s="23">
        <f t="shared" si="10"/>
        <v>0.44612246112311355</v>
      </c>
      <c r="P79" s="23">
        <f t="shared" si="10"/>
        <v>0.10476230875238998</v>
      </c>
      <c r="Q79" s="23">
        <f t="shared" si="10"/>
        <v>2.3959385047430216E-2</v>
      </c>
      <c r="R79" s="24">
        <f t="shared" si="10"/>
        <v>5.180023242583779E-4</v>
      </c>
    </row>
    <row r="80" spans="1:18" x14ac:dyDescent="0.25">
      <c r="A80">
        <v>66</v>
      </c>
      <c r="B80" s="21">
        <f t="shared" ref="B80:B143" ca="1" si="14">IF(RAND()&gt;$B$11,RANDBETWEEN(1,$B$9),RANDBETWEEN(1,20))</f>
        <v>4</v>
      </c>
      <c r="C80" s="22">
        <v>17</v>
      </c>
      <c r="D80" s="19" t="s">
        <v>196</v>
      </c>
      <c r="E80" s="23">
        <f t="shared" si="12"/>
        <v>4.860934197284408E-5</v>
      </c>
      <c r="F80" s="23">
        <f t="shared" si="12"/>
        <v>1.5875309761257447E-2</v>
      </c>
      <c r="G80" s="23">
        <f t="shared" si="12"/>
        <v>1.6729592292116756E-2</v>
      </c>
      <c r="H80" s="23">
        <f t="shared" si="11"/>
        <v>3.9285865782146242E-3</v>
      </c>
      <c r="I80" s="23">
        <f t="shared" si="11"/>
        <v>8.98476939278633E-4</v>
      </c>
      <c r="J80" s="24">
        <f t="shared" si="11"/>
        <v>2.5900116212918896E-5</v>
      </c>
      <c r="L80" s="9" t="s">
        <v>196</v>
      </c>
      <c r="M80" s="23">
        <f t="shared" si="7"/>
        <v>1.2960253378967331E-3</v>
      </c>
      <c r="N80" s="23">
        <f t="shared" si="13"/>
        <v>0.42326850894305934</v>
      </c>
      <c r="O80" s="23">
        <f t="shared" si="10"/>
        <v>0.44604544359761078</v>
      </c>
      <c r="P80" s="23">
        <f t="shared" si="10"/>
        <v>0.10474422283542953</v>
      </c>
      <c r="Q80" s="23">
        <f t="shared" si="10"/>
        <v>2.3955248755918968E-2</v>
      </c>
      <c r="R80" s="24">
        <f t="shared" si="10"/>
        <v>6.9055053008463673E-4</v>
      </c>
    </row>
    <row r="81" spans="1:18" x14ac:dyDescent="0.25">
      <c r="A81">
        <v>67</v>
      </c>
      <c r="B81" s="21">
        <f t="shared" ca="1" si="14"/>
        <v>1</v>
      </c>
      <c r="C81" s="22">
        <v>1</v>
      </c>
      <c r="D81" s="19" t="s">
        <v>197</v>
      </c>
      <c r="E81" s="23">
        <f t="shared" si="12"/>
        <v>1.2960253378967331E-4</v>
      </c>
      <c r="F81" s="23">
        <f t="shared" si="12"/>
        <v>3.3508756957992193E-2</v>
      </c>
      <c r="G81" s="23">
        <f t="shared" si="12"/>
        <v>3.0665624247335745E-2</v>
      </c>
      <c r="H81" s="23">
        <f t="shared" si="11"/>
        <v>6.5465139272143456E-3</v>
      </c>
      <c r="I81" s="23">
        <f t="shared" si="11"/>
        <v>1.3973895107619399E-3</v>
      </c>
      <c r="J81" s="24">
        <f t="shared" si="11"/>
        <v>3.4527526504231838E-5</v>
      </c>
      <c r="L81" s="9" t="s">
        <v>197</v>
      </c>
      <c r="M81" s="23">
        <f t="shared" si="7"/>
        <v>1.7930022720065802E-3</v>
      </c>
      <c r="N81" s="23">
        <f t="shared" si="13"/>
        <v>0.46358103966778746</v>
      </c>
      <c r="O81" s="23">
        <f t="shared" si="10"/>
        <v>0.42424736878372771</v>
      </c>
      <c r="P81" s="23">
        <f t="shared" si="10"/>
        <v>9.0568556045879683E-2</v>
      </c>
      <c r="Q81" s="23">
        <f t="shared" si="10"/>
        <v>1.9332357897727775E-2</v>
      </c>
      <c r="R81" s="24">
        <f t="shared" si="10"/>
        <v>4.7767533287059784E-4</v>
      </c>
    </row>
    <row r="82" spans="1:18" x14ac:dyDescent="0.25">
      <c r="A82">
        <v>68</v>
      </c>
      <c r="B82" s="21">
        <f t="shared" ca="1" si="14"/>
        <v>4</v>
      </c>
      <c r="C82" s="22">
        <v>18</v>
      </c>
      <c r="D82" s="19" t="s">
        <v>198</v>
      </c>
      <c r="E82" s="23">
        <f t="shared" si="12"/>
        <v>6.7237585200246748E-5</v>
      </c>
      <c r="F82" s="23">
        <f t="shared" si="12"/>
        <v>1.7384288987542029E-2</v>
      </c>
      <c r="G82" s="23">
        <f t="shared" si="12"/>
        <v>1.590927632938979E-2</v>
      </c>
      <c r="H82" s="23">
        <f t="shared" si="11"/>
        <v>3.396320851720488E-3</v>
      </c>
      <c r="I82" s="23">
        <f t="shared" si="11"/>
        <v>7.2496342116479154E-4</v>
      </c>
      <c r="J82" s="24">
        <f t="shared" si="11"/>
        <v>2.3883766643529894E-5</v>
      </c>
      <c r="L82" s="9" t="s">
        <v>198</v>
      </c>
      <c r="M82" s="23">
        <f t="shared" si="7"/>
        <v>1.7927168264709713E-3</v>
      </c>
      <c r="N82" s="23">
        <f t="shared" si="13"/>
        <v>0.4635072376764392</v>
      </c>
      <c r="O82" s="23">
        <f t="shared" si="10"/>
        <v>0.42417982870343685</v>
      </c>
      <c r="P82" s="23">
        <f t="shared" si="10"/>
        <v>9.0554137553280178E-2</v>
      </c>
      <c r="Q82" s="23">
        <f t="shared" si="10"/>
        <v>1.932928019094466E-2</v>
      </c>
      <c r="R82" s="24">
        <f t="shared" si="10"/>
        <v>6.3679904942816161E-4</v>
      </c>
    </row>
    <row r="83" spans="1:18" x14ac:dyDescent="0.25">
      <c r="A83">
        <v>69</v>
      </c>
      <c r="B83" s="21">
        <f t="shared" ca="1" si="14"/>
        <v>2</v>
      </c>
      <c r="C83" s="22">
        <v>19</v>
      </c>
      <c r="D83" s="19" t="s">
        <v>199</v>
      </c>
      <c r="E83" s="23">
        <f t="shared" si="12"/>
        <v>6.7226880992661415E-5</v>
      </c>
      <c r="F83" s="23">
        <f t="shared" si="12"/>
        <v>1.7381521412866471E-2</v>
      </c>
      <c r="G83" s="23">
        <f t="shared" si="12"/>
        <v>1.590674357637888E-2</v>
      </c>
      <c r="H83" s="23">
        <f t="shared" si="11"/>
        <v>3.3957801582480064E-3</v>
      </c>
      <c r="I83" s="23">
        <f t="shared" si="11"/>
        <v>7.2484800716042476E-4</v>
      </c>
      <c r="J83" s="24">
        <f t="shared" si="11"/>
        <v>3.1839952471408085E-5</v>
      </c>
      <c r="L83" s="9" t="s">
        <v>199</v>
      </c>
      <c r="M83" s="23">
        <f t="shared" si="7"/>
        <v>1.7923363737712805E-3</v>
      </c>
      <c r="N83" s="23">
        <f t="shared" si="13"/>
        <v>0.46340887156680255</v>
      </c>
      <c r="O83" s="23">
        <f t="shared" si="10"/>
        <v>0.42408980870775109</v>
      </c>
      <c r="P83" s="23">
        <f t="shared" si="10"/>
        <v>9.0534920036273808E-2</v>
      </c>
      <c r="Q83" s="23">
        <f t="shared" si="10"/>
        <v>1.9325178105928702E-2</v>
      </c>
      <c r="R83" s="24">
        <f t="shared" si="10"/>
        <v>8.488852094727271E-4</v>
      </c>
    </row>
    <row r="84" spans="1:18" x14ac:dyDescent="0.25">
      <c r="A84">
        <v>70</v>
      </c>
      <c r="B84" s="21">
        <f t="shared" ca="1" si="14"/>
        <v>6</v>
      </c>
      <c r="C84" s="22">
        <v>4</v>
      </c>
      <c r="D84" s="19" t="s">
        <v>200</v>
      </c>
      <c r="E84" s="23">
        <f t="shared" si="12"/>
        <v>1.7923363737712807E-4</v>
      </c>
      <c r="F84" s="23">
        <f t="shared" si="12"/>
        <v>3.6686535665705199E-2</v>
      </c>
      <c r="G84" s="23">
        <f t="shared" si="12"/>
        <v>2.9156174348657891E-2</v>
      </c>
      <c r="H84" s="23">
        <f t="shared" si="11"/>
        <v>5.658432502267113E-3</v>
      </c>
      <c r="I84" s="23">
        <f t="shared" si="11"/>
        <v>1.1273020561791743E-3</v>
      </c>
      <c r="J84" s="24">
        <f t="shared" si="11"/>
        <v>4.2444260473636355E-5</v>
      </c>
      <c r="L84" s="9" t="s">
        <v>200</v>
      </c>
      <c r="M84" s="23">
        <f t="shared" si="7"/>
        <v>2.460306603455789E-3</v>
      </c>
      <c r="N84" s="23">
        <f t="shared" si="13"/>
        <v>0.50358921058067463</v>
      </c>
      <c r="O84" s="23">
        <f t="shared" si="10"/>
        <v>0.40022134980487278</v>
      </c>
      <c r="P84" s="23">
        <f t="shared" si="10"/>
        <v>7.7672244196240123E-2</v>
      </c>
      <c r="Q84" s="23">
        <f t="shared" si="10"/>
        <v>1.5474264393078918E-2</v>
      </c>
      <c r="R84" s="24">
        <f t="shared" si="10"/>
        <v>5.8262442167795233E-4</v>
      </c>
    </row>
    <row r="85" spans="1:18" x14ac:dyDescent="0.25">
      <c r="A85">
        <v>71</v>
      </c>
      <c r="B85" s="21">
        <f t="shared" ca="1" si="14"/>
        <v>5</v>
      </c>
      <c r="C85" s="22">
        <v>5</v>
      </c>
      <c r="D85" s="19" t="s">
        <v>201</v>
      </c>
      <c r="E85" s="23">
        <f t="shared" si="12"/>
        <v>9.2261497629592091E-5</v>
      </c>
      <c r="F85" s="23">
        <f t="shared" si="12"/>
        <v>3.9867479170970076E-2</v>
      </c>
      <c r="G85" s="23">
        <f t="shared" si="12"/>
        <v>2.7515217799085005E-2</v>
      </c>
      <c r="H85" s="23">
        <f t="shared" si="11"/>
        <v>4.8545152622650077E-3</v>
      </c>
      <c r="I85" s="23">
        <f t="shared" si="11"/>
        <v>9.0266542292960353E-4</v>
      </c>
      <c r="J85" s="24">
        <f t="shared" si="11"/>
        <v>2.9131221083897618E-5</v>
      </c>
      <c r="L85" s="9" t="s">
        <v>201</v>
      </c>
      <c r="M85" s="23">
        <f t="shared" si="7"/>
        <v>1.2593488641220931E-3</v>
      </c>
      <c r="N85" s="23">
        <f t="shared" si="13"/>
        <v>0.54418219841760818</v>
      </c>
      <c r="O85" s="23">
        <f t="shared" si="10"/>
        <v>0.37557658580902553</v>
      </c>
      <c r="P85" s="23">
        <f t="shared" si="10"/>
        <v>6.6263050551608874E-2</v>
      </c>
      <c r="Q85" s="23">
        <f t="shared" si="10"/>
        <v>1.232118168743096E-2</v>
      </c>
      <c r="R85" s="24">
        <f t="shared" si="10"/>
        <v>3.9763467020428243E-4</v>
      </c>
    </row>
    <row r="86" spans="1:18" x14ac:dyDescent="0.25">
      <c r="A86">
        <v>72</v>
      </c>
      <c r="B86" s="21">
        <f t="shared" ca="1" si="14"/>
        <v>8</v>
      </c>
      <c r="C86" s="22">
        <v>7</v>
      </c>
      <c r="D86" s="19" t="s">
        <v>202</v>
      </c>
      <c r="E86" s="23">
        <f t="shared" si="12"/>
        <v>4.7225582404578492E-5</v>
      </c>
      <c r="F86" s="23">
        <f t="shared" si="12"/>
        <v>2.0406832440660307E-2</v>
      </c>
      <c r="G86" s="23">
        <f t="shared" si="12"/>
        <v>2.5820890274370508E-2</v>
      </c>
      <c r="H86" s="23">
        <f t="shared" si="11"/>
        <v>4.1414406594755546E-3</v>
      </c>
      <c r="I86" s="23">
        <f t="shared" si="11"/>
        <v>7.1873559843347267E-4</v>
      </c>
      <c r="J86" s="24">
        <f t="shared" si="11"/>
        <v>1.9881733510214124E-5</v>
      </c>
      <c r="L86" s="9" t="s">
        <v>202</v>
      </c>
      <c r="M86" s="23">
        <f t="shared" si="7"/>
        <v>9.2318593683503726E-4</v>
      </c>
      <c r="N86" s="23">
        <f t="shared" si="13"/>
        <v>0.39892151171734741</v>
      </c>
      <c r="O86" s="23">
        <f t="shared" si="10"/>
        <v>0.50475783598908908</v>
      </c>
      <c r="P86" s="23">
        <f t="shared" si="10"/>
        <v>8.0958658006809167E-2</v>
      </c>
      <c r="Q86" s="23">
        <f t="shared" si="10"/>
        <v>1.4050151697275163E-2</v>
      </c>
      <c r="R86" s="24">
        <f t="shared" si="10"/>
        <v>3.8865665264409992E-4</v>
      </c>
    </row>
    <row r="87" spans="1:18" x14ac:dyDescent="0.25">
      <c r="A87">
        <v>73</v>
      </c>
      <c r="B87" s="21">
        <f t="shared" ca="1" si="14"/>
        <v>17</v>
      </c>
      <c r="C87" s="22">
        <v>3</v>
      </c>
      <c r="D87" s="19" t="s">
        <v>203</v>
      </c>
      <c r="E87" s="23">
        <f t="shared" si="12"/>
        <v>9.2318593683503731E-5</v>
      </c>
      <c r="F87" s="23">
        <f t="shared" si="12"/>
        <v>3.1581286344289999E-2</v>
      </c>
      <c r="G87" s="23">
        <f t="shared" si="12"/>
        <v>3.4702101224249875E-2</v>
      </c>
      <c r="H87" s="23">
        <f t="shared" si="11"/>
        <v>5.0599161254255729E-3</v>
      </c>
      <c r="I87" s="23">
        <f t="shared" si="11"/>
        <v>8.1959218234105118E-4</v>
      </c>
      <c r="J87" s="24">
        <f t="shared" si="11"/>
        <v>1.9432832632204998E-5</v>
      </c>
      <c r="L87" s="9" t="s">
        <v>203</v>
      </c>
      <c r="M87" s="23">
        <f t="shared" si="7"/>
        <v>1.2773302551993817E-3</v>
      </c>
      <c r="N87" s="23">
        <f t="shared" si="13"/>
        <v>0.43696216478311606</v>
      </c>
      <c r="O87" s="23">
        <f t="shared" si="10"/>
        <v>0.48014210403474145</v>
      </c>
      <c r="P87" s="23">
        <f t="shared" si="10"/>
        <v>7.0009558182126105E-2</v>
      </c>
      <c r="Q87" s="23">
        <f t="shared" si="10"/>
        <v>1.1339967926918068E-2</v>
      </c>
      <c r="R87" s="24">
        <f t="shared" si="10"/>
        <v>2.6887481789897235E-4</v>
      </c>
    </row>
    <row r="88" spans="1:18" x14ac:dyDescent="0.25">
      <c r="A88">
        <v>74</v>
      </c>
      <c r="B88" s="21">
        <f t="shared" ca="1" si="14"/>
        <v>4</v>
      </c>
      <c r="C88" s="22">
        <v>4</v>
      </c>
      <c r="D88" s="19" t="s">
        <v>204</v>
      </c>
      <c r="E88" s="23">
        <f t="shared" si="12"/>
        <v>1.2773302551993818E-4</v>
      </c>
      <c r="F88" s="23">
        <f t="shared" si="12"/>
        <v>3.4592838045330018E-2</v>
      </c>
      <c r="G88" s="23">
        <f t="shared" si="12"/>
        <v>3.3009769652388478E-2</v>
      </c>
      <c r="H88" s="23">
        <f t="shared" si="11"/>
        <v>4.3755973863828816E-3</v>
      </c>
      <c r="I88" s="23">
        <f t="shared" si="11"/>
        <v>6.614981290702206E-4</v>
      </c>
      <c r="J88" s="24">
        <f t="shared" si="11"/>
        <v>1.3443740894948618E-5</v>
      </c>
      <c r="L88" s="9" t="s">
        <v>204</v>
      </c>
      <c r="M88" s="23">
        <f t="shared" si="7"/>
        <v>1.7550354647506957E-3</v>
      </c>
      <c r="N88" s="23">
        <f t="shared" si="13"/>
        <v>0.47530117875783562</v>
      </c>
      <c r="O88" s="23">
        <f t="shared" si="10"/>
        <v>0.45355002112707388</v>
      </c>
      <c r="P88" s="23">
        <f t="shared" si="10"/>
        <v>6.0120149517430194E-2</v>
      </c>
      <c r="Q88" s="23">
        <f t="shared" si="10"/>
        <v>9.0888998491878217E-3</v>
      </c>
      <c r="R88" s="24">
        <f t="shared" si="10"/>
        <v>1.8471528372175915E-4</v>
      </c>
    </row>
    <row r="89" spans="1:18" x14ac:dyDescent="0.25">
      <c r="A89">
        <v>75</v>
      </c>
      <c r="B89" s="21">
        <f t="shared" ca="1" si="14"/>
        <v>5</v>
      </c>
      <c r="C89" s="22">
        <v>2</v>
      </c>
      <c r="D89" s="19" t="s">
        <v>205</v>
      </c>
      <c r="E89" s="23">
        <f t="shared" si="12"/>
        <v>1.7550354647506957E-4</v>
      </c>
      <c r="F89" s="23">
        <f t="shared" si="12"/>
        <v>3.7628009984995318E-2</v>
      </c>
      <c r="G89" s="23">
        <f t="shared" si="12"/>
        <v>3.1181563952486332E-2</v>
      </c>
      <c r="H89" s="23">
        <f t="shared" si="11"/>
        <v>3.7575093448393871E-3</v>
      </c>
      <c r="I89" s="23">
        <f t="shared" si="11"/>
        <v>5.301858245359563E-4</v>
      </c>
      <c r="J89" s="24">
        <f t="shared" si="11"/>
        <v>9.2357641860879585E-6</v>
      </c>
      <c r="L89" s="9" t="s">
        <v>205</v>
      </c>
      <c r="M89" s="23">
        <f t="shared" si="7"/>
        <v>2.3949063387448764E-3</v>
      </c>
      <c r="N89" s="23">
        <f t="shared" si="13"/>
        <v>0.51346859614726803</v>
      </c>
      <c r="O89" s="23">
        <f t="shared" si="10"/>
        <v>0.42550094662842708</v>
      </c>
      <c r="P89" s="23">
        <f t="shared" si="10"/>
        <v>5.1274650162851577E-2</v>
      </c>
      <c r="Q89" s="23">
        <f t="shared" si="10"/>
        <v>7.234870276961662E-3</v>
      </c>
      <c r="R89" s="24">
        <f t="shared" si="10"/>
        <v>1.2603044574690094E-4</v>
      </c>
    </row>
    <row r="90" spans="1:18" x14ac:dyDescent="0.25">
      <c r="A90">
        <v>76</v>
      </c>
      <c r="B90" s="21">
        <f t="shared" ca="1" si="14"/>
        <v>12</v>
      </c>
      <c r="C90" s="22">
        <v>4</v>
      </c>
      <c r="D90" s="19" t="s">
        <v>206</v>
      </c>
      <c r="E90" s="23">
        <f t="shared" si="12"/>
        <v>2.3949063387448765E-4</v>
      </c>
      <c r="F90" s="23">
        <f t="shared" si="12"/>
        <v>4.0649597194992053E-2</v>
      </c>
      <c r="G90" s="23">
        <f t="shared" si="12"/>
        <v>2.9253190080704365E-2</v>
      </c>
      <c r="H90" s="23">
        <f t="shared" si="11"/>
        <v>3.2046656351782236E-3</v>
      </c>
      <c r="I90" s="23">
        <f t="shared" si="11"/>
        <v>4.2203409948943026E-4</v>
      </c>
      <c r="J90" s="24">
        <f t="shared" si="11"/>
        <v>6.3015222873450471E-6</v>
      </c>
      <c r="L90" s="9" t="s">
        <v>206</v>
      </c>
      <c r="M90" s="23">
        <f t="shared" si="7"/>
        <v>3.2462179280122855E-3</v>
      </c>
      <c r="N90" s="23">
        <f t="shared" si="13"/>
        <v>0.5509921162512661</v>
      </c>
      <c r="O90" s="23">
        <f t="shared" si="10"/>
        <v>0.39651751116622586</v>
      </c>
      <c r="P90" s="23">
        <f t="shared" si="10"/>
        <v>4.3438204116376673E-2</v>
      </c>
      <c r="Q90" s="23">
        <f t="shared" si="10"/>
        <v>5.7205354457122819E-3</v>
      </c>
      <c r="R90" s="24">
        <f t="shared" si="10"/>
        <v>8.5415092406783324E-5</v>
      </c>
    </row>
    <row r="91" spans="1:18" x14ac:dyDescent="0.25">
      <c r="A91">
        <v>77</v>
      </c>
      <c r="B91" s="21">
        <f t="shared" ca="1" si="14"/>
        <v>2</v>
      </c>
      <c r="C91" s="22">
        <v>20</v>
      </c>
      <c r="D91" s="19" t="s">
        <v>207</v>
      </c>
      <c r="E91" s="23">
        <f t="shared" si="12"/>
        <v>1.217331723004607E-4</v>
      </c>
      <c r="F91" s="23">
        <f t="shared" si="12"/>
        <v>2.0662204359422478E-2</v>
      </c>
      <c r="G91" s="23">
        <f t="shared" si="12"/>
        <v>1.486940666873347E-2</v>
      </c>
      <c r="H91" s="23">
        <f t="shared" si="11"/>
        <v>1.6289326543641252E-3</v>
      </c>
      <c r="I91" s="23">
        <f t="shared" si="11"/>
        <v>2.1452007921421058E-4</v>
      </c>
      <c r="J91" s="24">
        <f t="shared" si="11"/>
        <v>4.2707546203391664E-6</v>
      </c>
      <c r="L91" s="9" t="s">
        <v>207</v>
      </c>
      <c r="M91" s="23">
        <f t="shared" si="7"/>
        <v>3.246125505308953E-3</v>
      </c>
      <c r="N91" s="23">
        <f t="shared" si="13"/>
        <v>0.55097642901706667</v>
      </c>
      <c r="O91" s="23">
        <f t="shared" si="10"/>
        <v>0.39650622196102975</v>
      </c>
      <c r="P91" s="23">
        <f t="shared" si="10"/>
        <v>4.3436967392182127E-2</v>
      </c>
      <c r="Q91" s="23">
        <f t="shared" si="10"/>
        <v>5.7203725769948612E-3</v>
      </c>
      <c r="R91" s="24">
        <f t="shared" si="10"/>
        <v>1.1388354741780237E-4</v>
      </c>
    </row>
    <row r="92" spans="1:18" x14ac:dyDescent="0.25">
      <c r="A92">
        <v>78</v>
      </c>
      <c r="B92" s="21">
        <f t="shared" ca="1" si="14"/>
        <v>6</v>
      </c>
      <c r="C92" s="22">
        <v>14</v>
      </c>
      <c r="D92" s="19" t="s">
        <v>208</v>
      </c>
      <c r="E92" s="23">
        <f t="shared" si="12"/>
        <v>1.2172970644908573E-4</v>
      </c>
      <c r="F92" s="23">
        <f t="shared" si="12"/>
        <v>2.0661616088139999E-2</v>
      </c>
      <c r="G92" s="23">
        <f t="shared" si="12"/>
        <v>1.4868983323538615E-2</v>
      </c>
      <c r="H92" s="23">
        <f t="shared" si="11"/>
        <v>1.6288862772068297E-3</v>
      </c>
      <c r="I92" s="23">
        <f t="shared" si="11"/>
        <v>2.1451397163730728E-4</v>
      </c>
      <c r="J92" s="24">
        <f t="shared" si="11"/>
        <v>5.6941773708901185E-6</v>
      </c>
      <c r="L92" s="9" t="s">
        <v>208</v>
      </c>
      <c r="M92" s="23">
        <f t="shared" si="7"/>
        <v>3.2460022832239729E-3</v>
      </c>
      <c r="N92" s="23">
        <f t="shared" si="13"/>
        <v>0.5509555140942618</v>
      </c>
      <c r="O92" s="23">
        <f t="shared" si="10"/>
        <v>0.39649117068735051</v>
      </c>
      <c r="P92" s="23">
        <f t="shared" si="10"/>
        <v>4.3435318536129419E-2</v>
      </c>
      <c r="Q92" s="23">
        <f t="shared" si="10"/>
        <v>5.7201554331306921E-3</v>
      </c>
      <c r="R92" s="24">
        <f t="shared" si="10"/>
        <v>1.5183896590371203E-4</v>
      </c>
    </row>
    <row r="93" spans="1:18" x14ac:dyDescent="0.25">
      <c r="A93">
        <v>79</v>
      </c>
      <c r="B93" s="21">
        <f t="shared" ca="1" si="14"/>
        <v>2</v>
      </c>
      <c r="C93" s="22">
        <v>20</v>
      </c>
      <c r="D93" s="19" t="s">
        <v>209</v>
      </c>
      <c r="E93" s="23">
        <f t="shared" si="12"/>
        <v>1.2172508562089898E-4</v>
      </c>
      <c r="F93" s="23">
        <f t="shared" si="12"/>
        <v>2.0660831778534818E-2</v>
      </c>
      <c r="G93" s="23">
        <f t="shared" si="12"/>
        <v>1.4868418900775643E-2</v>
      </c>
      <c r="H93" s="23">
        <f t="shared" si="11"/>
        <v>1.6288244451048532E-3</v>
      </c>
      <c r="I93" s="23">
        <f t="shared" si="11"/>
        <v>2.1450582874240094E-4</v>
      </c>
      <c r="J93" s="24">
        <f t="shared" si="11"/>
        <v>7.5919482951856015E-6</v>
      </c>
      <c r="L93" s="9" t="s">
        <v>209</v>
      </c>
      <c r="M93" s="23">
        <f t="shared" ref="M93:M156" si="15">E93/SUM($E93:$J93)</f>
        <v>3.245838001662085E-3</v>
      </c>
      <c r="N93" s="23">
        <f t="shared" si="13"/>
        <v>0.55092763000038614</v>
      </c>
      <c r="O93" s="23">
        <f t="shared" si="10"/>
        <v>0.39647110409986475</v>
      </c>
      <c r="P93" s="23">
        <f t="shared" si="10"/>
        <v>4.343312025610753E-2</v>
      </c>
      <c r="Q93" s="23">
        <f t="shared" si="10"/>
        <v>5.7198659336212022E-3</v>
      </c>
      <c r="R93" s="24">
        <f t="shared" si="10"/>
        <v>2.024417083583984E-4</v>
      </c>
    </row>
    <row r="94" spans="1:18" x14ac:dyDescent="0.25">
      <c r="A94">
        <v>80</v>
      </c>
      <c r="B94" s="21">
        <f t="shared" ca="1" si="14"/>
        <v>4</v>
      </c>
      <c r="C94" s="22">
        <v>10</v>
      </c>
      <c r="D94" s="19" t="s">
        <v>210</v>
      </c>
      <c r="E94" s="23">
        <f t="shared" si="12"/>
        <v>1.2171892506232819E-4</v>
      </c>
      <c r="F94" s="23">
        <f t="shared" si="12"/>
        <v>2.0659786125014481E-2</v>
      </c>
      <c r="G94" s="23">
        <f t="shared" si="12"/>
        <v>1.4867666403744928E-2</v>
      </c>
      <c r="H94" s="23">
        <f t="shared" si="11"/>
        <v>2.7145700160067206E-3</v>
      </c>
      <c r="I94" s="23">
        <f t="shared" si="11"/>
        <v>3.3365884612790344E-4</v>
      </c>
      <c r="J94" s="24">
        <f t="shared" si="11"/>
        <v>1.012208541791992E-5</v>
      </c>
      <c r="L94" s="9" t="s">
        <v>210</v>
      </c>
      <c r="M94" s="23">
        <f t="shared" si="15"/>
        <v>3.1445806269947839E-3</v>
      </c>
      <c r="N94" s="23">
        <f t="shared" si="13"/>
        <v>0.5337408556090113</v>
      </c>
      <c r="O94" s="23">
        <f t="shared" si="10"/>
        <v>0.38410276559620521</v>
      </c>
      <c r="P94" s="23">
        <f t="shared" si="10"/>
        <v>7.0130296324787289E-2</v>
      </c>
      <c r="Q94" s="23">
        <f t="shared" si="10"/>
        <v>8.6200000782291637E-3</v>
      </c>
      <c r="R94" s="24">
        <f t="shared" si="10"/>
        <v>2.6150176477222789E-4</v>
      </c>
    </row>
    <row r="95" spans="1:18" x14ac:dyDescent="0.25">
      <c r="A95">
        <v>81</v>
      </c>
      <c r="B95" s="21">
        <f t="shared" ca="1" si="14"/>
        <v>20</v>
      </c>
      <c r="C95" s="22">
        <v>16</v>
      </c>
      <c r="D95" s="19" t="s">
        <v>232</v>
      </c>
      <c r="E95" s="23">
        <f t="shared" si="12"/>
        <v>1.1792177351230439E-4</v>
      </c>
      <c r="F95" s="23">
        <f t="shared" si="12"/>
        <v>2.0015282085337923E-2</v>
      </c>
      <c r="G95" s="23">
        <f t="shared" si="12"/>
        <v>1.4403853709857695E-2</v>
      </c>
      <c r="H95" s="23">
        <f t="shared" si="11"/>
        <v>2.6298861121795232E-3</v>
      </c>
      <c r="I95" s="23">
        <f t="shared" si="11"/>
        <v>3.232500029335936E-4</v>
      </c>
      <c r="J95" s="24">
        <f t="shared" si="11"/>
        <v>1.3075088238611395E-5</v>
      </c>
      <c r="L95" s="9" t="s">
        <v>232</v>
      </c>
      <c r="M95" s="23">
        <f t="shared" si="15"/>
        <v>3.1443065464244924E-3</v>
      </c>
      <c r="N95" s="23">
        <f t="shared" si="13"/>
        <v>0.5336943349388662</v>
      </c>
      <c r="O95" s="23">
        <f t="shared" si="10"/>
        <v>0.38406928733072793</v>
      </c>
      <c r="P95" s="23">
        <f t="shared" si="10"/>
        <v>7.0124183792182326E-2</v>
      </c>
      <c r="Q95" s="23">
        <f t="shared" si="10"/>
        <v>8.6192487619750745E-3</v>
      </c>
      <c r="R95" s="24">
        <f t="shared" si="10"/>
        <v>3.4863862982398162E-4</v>
      </c>
    </row>
    <row r="96" spans="1:18" x14ac:dyDescent="0.25">
      <c r="A96">
        <v>82</v>
      </c>
      <c r="B96" s="21">
        <f t="shared" ca="1" si="14"/>
        <v>7</v>
      </c>
      <c r="C96" s="22">
        <v>6</v>
      </c>
      <c r="D96" s="19" t="s">
        <v>233</v>
      </c>
      <c r="E96" s="23">
        <f t="shared" si="12"/>
        <v>1.1791149549091845E-4</v>
      </c>
      <c r="F96" s="23">
        <f t="shared" si="12"/>
        <v>4.2250801515993572E-2</v>
      </c>
      <c r="G96" s="23">
        <f t="shared" si="12"/>
        <v>2.6404763503987547E-2</v>
      </c>
      <c r="H96" s="23">
        <f t="shared" si="11"/>
        <v>4.3827614870113954E-3</v>
      </c>
      <c r="I96" s="23">
        <f t="shared" si="11"/>
        <v>5.0278951111521267E-4</v>
      </c>
      <c r="J96" s="24">
        <f t="shared" si="11"/>
        <v>1.7431931491199081E-5</v>
      </c>
      <c r="L96" s="9" t="s">
        <v>233</v>
      </c>
      <c r="M96" s="23">
        <f t="shared" si="15"/>
        <v>1.6003957896320524E-3</v>
      </c>
      <c r="N96" s="23">
        <f t="shared" si="13"/>
        <v>0.5734640594053324</v>
      </c>
      <c r="O96" s="23">
        <f t="shared" si="10"/>
        <v>0.35838806184310051</v>
      </c>
      <c r="P96" s="23">
        <f t="shared" si="10"/>
        <v>5.948659205424784E-2</v>
      </c>
      <c r="Q96" s="23">
        <f t="shared" si="10"/>
        <v>6.8242898057545151E-3</v>
      </c>
      <c r="R96" s="24">
        <f t="shared" si="10"/>
        <v>2.3660110193257701E-4</v>
      </c>
    </row>
    <row r="97" spans="1:18" x14ac:dyDescent="0.25">
      <c r="A97">
        <v>83</v>
      </c>
      <c r="B97" s="21">
        <f t="shared" ca="1" si="14"/>
        <v>17</v>
      </c>
      <c r="C97" s="22">
        <v>1</v>
      </c>
      <c r="D97" s="19" t="s">
        <v>234</v>
      </c>
      <c r="E97" s="23">
        <f t="shared" si="12"/>
        <v>1.6003957896320524E-4</v>
      </c>
      <c r="F97" s="23">
        <f t="shared" si="12"/>
        <v>4.5399238036255479E-2</v>
      </c>
      <c r="G97" s="23">
        <f t="shared" si="12"/>
        <v>2.4639179251713161E-2</v>
      </c>
      <c r="H97" s="23">
        <f t="shared" si="11"/>
        <v>3.71791200339049E-3</v>
      </c>
      <c r="I97" s="23">
        <f t="shared" si="11"/>
        <v>3.9808357200234672E-4</v>
      </c>
      <c r="J97" s="24">
        <f t="shared" si="11"/>
        <v>1.1830055096628852E-5</v>
      </c>
      <c r="L97" s="9" t="s">
        <v>234</v>
      </c>
      <c r="M97" s="23">
        <f t="shared" si="15"/>
        <v>2.1532030606906472E-3</v>
      </c>
      <c r="N97" s="23">
        <f t="shared" si="13"/>
        <v>0.61081001915884292</v>
      </c>
      <c r="O97" s="23">
        <f t="shared" si="10"/>
        <v>0.33150022339093843</v>
      </c>
      <c r="P97" s="23">
        <f t="shared" si="10"/>
        <v>5.0021498162772772E-2</v>
      </c>
      <c r="Q97" s="23">
        <f t="shared" si="10"/>
        <v>5.355892406110287E-3</v>
      </c>
      <c r="R97" s="24">
        <f t="shared" si="10"/>
        <v>1.5916382064499576E-4</v>
      </c>
    </row>
    <row r="98" spans="1:18" x14ac:dyDescent="0.25">
      <c r="A98">
        <v>84</v>
      </c>
      <c r="B98" s="21">
        <f t="shared" ca="1" si="14"/>
        <v>4</v>
      </c>
      <c r="C98" s="22">
        <v>7</v>
      </c>
      <c r="D98" s="19" t="s">
        <v>235</v>
      </c>
      <c r="E98" s="23">
        <f t="shared" si="12"/>
        <v>8.0745114775899261E-5</v>
      </c>
      <c r="F98" s="23">
        <f t="shared" si="12"/>
        <v>2.2905375718456609E-2</v>
      </c>
      <c r="G98" s="23">
        <f t="shared" si="12"/>
        <v>2.2790640358127019E-2</v>
      </c>
      <c r="H98" s="23">
        <f t="shared" si="11"/>
        <v>3.1263436351732983E-3</v>
      </c>
      <c r="I98" s="23">
        <f t="shared" si="11"/>
        <v>3.124270570231001E-4</v>
      </c>
      <c r="J98" s="24">
        <f t="shared" si="11"/>
        <v>7.9581910322497883E-6</v>
      </c>
      <c r="L98" s="9" t="s">
        <v>235</v>
      </c>
      <c r="M98" s="23">
        <f t="shared" si="15"/>
        <v>1.6403776866196706E-3</v>
      </c>
      <c r="N98" s="23">
        <f t="shared" si="13"/>
        <v>0.46533424760715214</v>
      </c>
      <c r="O98" s="23">
        <f t="shared" si="10"/>
        <v>0.46300334095758849</v>
      </c>
      <c r="P98" s="23">
        <f t="shared" si="10"/>
        <v>6.3513246022091518E-2</v>
      </c>
      <c r="Q98" s="23">
        <f t="shared" si="10"/>
        <v>6.3471130663364291E-3</v>
      </c>
      <c r="R98" s="24">
        <f t="shared" si="10"/>
        <v>1.6167466021183729E-4</v>
      </c>
    </row>
    <row r="99" spans="1:18" x14ac:dyDescent="0.25">
      <c r="A99">
        <v>85</v>
      </c>
      <c r="B99" s="21">
        <f t="shared" ca="1" si="14"/>
        <v>19</v>
      </c>
      <c r="C99" s="22">
        <v>5</v>
      </c>
      <c r="D99" s="19" t="s">
        <v>236</v>
      </c>
      <c r="E99" s="23">
        <f t="shared" si="12"/>
        <v>6.1514163248237649E-5</v>
      </c>
      <c r="F99" s="23">
        <f t="shared" si="12"/>
        <v>3.6838961268899545E-2</v>
      </c>
      <c r="G99" s="23">
        <f t="shared" si="12"/>
        <v>3.1831479690834212E-2</v>
      </c>
      <c r="H99" s="23">
        <f t="shared" si="11"/>
        <v>3.9695778763807199E-3</v>
      </c>
      <c r="I99" s="23">
        <f t="shared" si="11"/>
        <v>3.702482622029584E-4</v>
      </c>
      <c r="J99" s="24">
        <f t="shared" si="11"/>
        <v>8.0837330105918646E-6</v>
      </c>
      <c r="L99" s="9" t="s">
        <v>236</v>
      </c>
      <c r="M99" s="23">
        <f t="shared" si="15"/>
        <v>8.4173887366654305E-4</v>
      </c>
      <c r="N99" s="23">
        <f t="shared" si="13"/>
        <v>0.50409180793688668</v>
      </c>
      <c r="O99" s="23">
        <f t="shared" si="10"/>
        <v>0.43557113430897326</v>
      </c>
      <c r="P99" s="23">
        <f t="shared" si="10"/>
        <v>5.4318352622508656E-2</v>
      </c>
      <c r="Q99" s="23">
        <f t="shared" si="10"/>
        <v>5.0663512067302937E-3</v>
      </c>
      <c r="R99" s="24">
        <f t="shared" si="10"/>
        <v>1.1061505123458851E-4</v>
      </c>
    </row>
    <row r="100" spans="1:18" x14ac:dyDescent="0.25">
      <c r="A100">
        <v>86</v>
      </c>
      <c r="B100" s="21">
        <f t="shared" ca="1" si="14"/>
        <v>1</v>
      </c>
      <c r="C100" s="22">
        <v>1</v>
      </c>
      <c r="D100" s="19" t="s">
        <v>237</v>
      </c>
      <c r="E100" s="23">
        <f t="shared" si="12"/>
        <v>8.4173887366654313E-5</v>
      </c>
      <c r="F100" s="23">
        <f t="shared" si="12"/>
        <v>3.9907268128336858E-2</v>
      </c>
      <c r="G100" s="23">
        <f t="shared" si="12"/>
        <v>2.9945515483741914E-2</v>
      </c>
      <c r="H100" s="23">
        <f t="shared" si="11"/>
        <v>3.394897038906791E-3</v>
      </c>
      <c r="I100" s="23">
        <f t="shared" si="11"/>
        <v>2.955371537259338E-4</v>
      </c>
      <c r="J100" s="24">
        <f t="shared" si="11"/>
        <v>5.5307525617294256E-6</v>
      </c>
      <c r="L100" s="9" t="s">
        <v>237</v>
      </c>
      <c r="M100" s="23">
        <f t="shared" si="15"/>
        <v>1.143155596329068E-3</v>
      </c>
      <c r="N100" s="23">
        <f t="shared" si="13"/>
        <v>0.54197588257264562</v>
      </c>
      <c r="O100" s="23">
        <f t="shared" ref="O100:R163" si="16">G100/SUM($E100:$J100)</f>
        <v>0.40668649959202868</v>
      </c>
      <c r="P100" s="23">
        <f t="shared" si="16"/>
        <v>4.6105694656615161E-2</v>
      </c>
      <c r="Q100" s="23">
        <f t="shared" si="16"/>
        <v>4.0136550868007485E-3</v>
      </c>
      <c r="R100" s="24">
        <f t="shared" si="16"/>
        <v>7.5112495580868235E-5</v>
      </c>
    </row>
    <row r="101" spans="1:18" x14ac:dyDescent="0.25">
      <c r="A101">
        <v>87</v>
      </c>
      <c r="B101" s="21">
        <f t="shared" ca="1" si="14"/>
        <v>2</v>
      </c>
      <c r="C101" s="22">
        <v>15</v>
      </c>
      <c r="D101" s="19" t="s">
        <v>238</v>
      </c>
      <c r="E101" s="23">
        <f t="shared" si="12"/>
        <v>4.2868334862340049E-5</v>
      </c>
      <c r="F101" s="23">
        <f t="shared" si="12"/>
        <v>2.0324095596474211E-2</v>
      </c>
      <c r="G101" s="23">
        <f t="shared" si="12"/>
        <v>1.5250743734701075E-2</v>
      </c>
      <c r="H101" s="23">
        <f t="shared" si="11"/>
        <v>1.7289635496230684E-3</v>
      </c>
      <c r="I101" s="23">
        <f t="shared" si="11"/>
        <v>1.5051206575502808E-4</v>
      </c>
      <c r="J101" s="24">
        <f t="shared" si="11"/>
        <v>3.755624779043412E-6</v>
      </c>
      <c r="L101" s="9" t="s">
        <v>238</v>
      </c>
      <c r="M101" s="23">
        <f t="shared" si="15"/>
        <v>1.1431269752891081E-3</v>
      </c>
      <c r="N101" s="23">
        <f t="shared" si="13"/>
        <v>0.54196231319202737</v>
      </c>
      <c r="O101" s="23">
        <f t="shared" si="16"/>
        <v>0.40667631743432991</v>
      </c>
      <c r="P101" s="23">
        <f t="shared" si="16"/>
        <v>4.6104540314254955E-2</v>
      </c>
      <c r="Q101" s="23">
        <f t="shared" si="16"/>
        <v>4.0135545974334273E-3</v>
      </c>
      <c r="R101" s="24">
        <f t="shared" si="16"/>
        <v>1.0014748666527446E-4</v>
      </c>
    </row>
    <row r="102" spans="1:18" x14ac:dyDescent="0.25">
      <c r="A102">
        <v>88</v>
      </c>
      <c r="B102" s="21">
        <f t="shared" ca="1" si="14"/>
        <v>3</v>
      </c>
      <c r="C102" s="22">
        <v>8</v>
      </c>
      <c r="D102" s="19" t="s">
        <v>239</v>
      </c>
      <c r="E102" s="23">
        <f t="shared" si="12"/>
        <v>4.2867261573341554E-5</v>
      </c>
      <c r="F102" s="23">
        <f t="shared" si="12"/>
        <v>2.0323586744701024E-2</v>
      </c>
      <c r="G102" s="23">
        <f t="shared" si="12"/>
        <v>2.7958996823610183E-2</v>
      </c>
      <c r="H102" s="23">
        <f t="shared" si="11"/>
        <v>2.8815337696409347E-3</v>
      </c>
      <c r="I102" s="23">
        <f t="shared" si="11"/>
        <v>2.3412401818361658E-4</v>
      </c>
      <c r="J102" s="24">
        <f t="shared" si="11"/>
        <v>5.0073743332637234E-6</v>
      </c>
      <c r="L102" s="9" t="s">
        <v>239</v>
      </c>
      <c r="M102" s="23">
        <f t="shared" si="15"/>
        <v>8.3324582909178647E-4</v>
      </c>
      <c r="N102" s="23">
        <f t="shared" si="13"/>
        <v>0.39504608565289273</v>
      </c>
      <c r="O102" s="23">
        <f t="shared" si="16"/>
        <v>0.54346176158244586</v>
      </c>
      <c r="P102" s="23">
        <f t="shared" si="16"/>
        <v>5.6010715562796763E-2</v>
      </c>
      <c r="Q102" s="23">
        <f t="shared" si="16"/>
        <v>4.5508589651321908E-3</v>
      </c>
      <c r="R102" s="24">
        <f t="shared" si="16"/>
        <v>9.7332407640612925E-5</v>
      </c>
    </row>
    <row r="103" spans="1:18" x14ac:dyDescent="0.25">
      <c r="A103">
        <v>89</v>
      </c>
      <c r="B103" s="21">
        <f t="shared" ca="1" si="14"/>
        <v>17</v>
      </c>
      <c r="C103" s="22">
        <v>7</v>
      </c>
      <c r="D103" s="19" t="s">
        <v>240</v>
      </c>
      <c r="E103" s="23">
        <f t="shared" si="12"/>
        <v>3.1246718590941991E-5</v>
      </c>
      <c r="F103" s="23">
        <f t="shared" si="12"/>
        <v>1.4814228211983476E-2</v>
      </c>
      <c r="G103" s="23">
        <f t="shared" si="12"/>
        <v>3.7362996108793158E-2</v>
      </c>
      <c r="H103" s="23">
        <f t="shared" si="11"/>
        <v>3.5006697226747977E-3</v>
      </c>
      <c r="I103" s="23">
        <f t="shared" si="11"/>
        <v>2.6546677296604448E-4</v>
      </c>
      <c r="J103" s="24">
        <f t="shared" si="11"/>
        <v>4.8666203820306462E-6</v>
      </c>
      <c r="L103" s="9" t="s">
        <v>240</v>
      </c>
      <c r="M103" s="23">
        <f t="shared" si="15"/>
        <v>5.581817096781918E-4</v>
      </c>
      <c r="N103" s="23">
        <f t="shared" si="13"/>
        <v>0.264636787599352</v>
      </c>
      <c r="O103" s="23">
        <f t="shared" si="16"/>
        <v>0.66744099819657465</v>
      </c>
      <c r="P103" s="23">
        <f t="shared" si="16"/>
        <v>6.253488042701999E-2</v>
      </c>
      <c r="Q103" s="23">
        <f t="shared" si="16"/>
        <v>4.7422162671473004E-3</v>
      </c>
      <c r="R103" s="24">
        <f t="shared" si="16"/>
        <v>8.6935800227805874E-5</v>
      </c>
    </row>
    <row r="104" spans="1:18" x14ac:dyDescent="0.25">
      <c r="A104">
        <v>90</v>
      </c>
      <c r="B104" s="21">
        <f t="shared" ca="1" si="14"/>
        <v>9</v>
      </c>
      <c r="C104" s="22">
        <v>1</v>
      </c>
      <c r="D104" s="19" t="s">
        <v>241</v>
      </c>
      <c r="E104" s="23">
        <f t="shared" si="12"/>
        <v>5.581817096781918E-5</v>
      </c>
      <c r="F104" s="23">
        <f t="shared" si="12"/>
        <v>2.0950412351615367E-2</v>
      </c>
      <c r="G104" s="23">
        <f t="shared" si="12"/>
        <v>4.5886568626014514E-2</v>
      </c>
      <c r="H104" s="23">
        <f t="shared" si="11"/>
        <v>3.9084300266887494E-3</v>
      </c>
      <c r="I104" s="23">
        <f t="shared" si="11"/>
        <v>2.7662928225025921E-4</v>
      </c>
      <c r="J104" s="24">
        <f t="shared" si="11"/>
        <v>4.3467900113902941E-6</v>
      </c>
      <c r="L104" s="9" t="s">
        <v>241</v>
      </c>
      <c r="M104" s="23">
        <f t="shared" si="15"/>
        <v>7.8526222946276086E-4</v>
      </c>
      <c r="N104" s="23">
        <f t="shared" si="13"/>
        <v>0.29473498013538385</v>
      </c>
      <c r="O104" s="23">
        <f t="shared" si="16"/>
        <v>0.64554227694838318</v>
      </c>
      <c r="P104" s="23">
        <f t="shared" si="16"/>
        <v>5.4984647888700187E-2</v>
      </c>
      <c r="Q104" s="23">
        <f t="shared" si="16"/>
        <v>3.8916812061032843E-3</v>
      </c>
      <c r="R104" s="24">
        <f t="shared" si="16"/>
        <v>6.115159196668609E-5</v>
      </c>
    </row>
    <row r="105" spans="1:18" x14ac:dyDescent="0.25">
      <c r="A105">
        <v>91</v>
      </c>
      <c r="B105" s="21">
        <f t="shared" ca="1" si="14"/>
        <v>18</v>
      </c>
      <c r="C105" s="22">
        <v>12</v>
      </c>
      <c r="D105" s="19" t="s">
        <v>242</v>
      </c>
      <c r="E105" s="23">
        <f t="shared" si="12"/>
        <v>2.9447333604853531E-5</v>
      </c>
      <c r="F105" s="23">
        <f t="shared" si="12"/>
        <v>1.1052561755076894E-2</v>
      </c>
      <c r="G105" s="23">
        <f t="shared" si="12"/>
        <v>2.4207835385564369E-2</v>
      </c>
      <c r="H105" s="23">
        <f t="shared" si="11"/>
        <v>2.0619242958262569E-3</v>
      </c>
      <c r="I105" s="23">
        <f t="shared" si="11"/>
        <v>2.2701473702269159E-4</v>
      </c>
      <c r="J105" s="24">
        <f t="shared" si="11"/>
        <v>3.0575795983343045E-6</v>
      </c>
      <c r="L105" s="9" t="s">
        <v>242</v>
      </c>
      <c r="M105" s="23">
        <f t="shared" si="15"/>
        <v>7.8355218247357094E-4</v>
      </c>
      <c r="N105" s="23">
        <f t="shared" si="13"/>
        <v>0.2940931427382964</v>
      </c>
      <c r="O105" s="23">
        <f t="shared" si="16"/>
        <v>0.64413649479603685</v>
      </c>
      <c r="P105" s="23">
        <f t="shared" si="16"/>
        <v>5.4864909121131969E-2</v>
      </c>
      <c r="Q105" s="23">
        <f t="shared" si="16"/>
        <v>6.0405432639400597E-3</v>
      </c>
      <c r="R105" s="24">
        <f t="shared" si="16"/>
        <v>8.1357898121092891E-5</v>
      </c>
    </row>
    <row r="106" spans="1:18" x14ac:dyDescent="0.25">
      <c r="A106">
        <v>92</v>
      </c>
      <c r="B106" s="21">
        <f t="shared" ca="1" si="14"/>
        <v>3</v>
      </c>
      <c r="C106" s="22">
        <v>10</v>
      </c>
      <c r="D106" s="19" t="s">
        <v>243</v>
      </c>
      <c r="E106" s="23">
        <f t="shared" si="12"/>
        <v>2.938320684275891E-5</v>
      </c>
      <c r="F106" s="23">
        <f t="shared" si="12"/>
        <v>1.1028492852686115E-2</v>
      </c>
      <c r="G106" s="23">
        <f t="shared" si="12"/>
        <v>2.415511855485138E-2</v>
      </c>
      <c r="H106" s="23">
        <f t="shared" si="11"/>
        <v>3.4290568200707481E-3</v>
      </c>
      <c r="I106" s="23">
        <f t="shared" si="11"/>
        <v>3.5236502372983683E-4</v>
      </c>
      <c r="J106" s="24">
        <f t="shared" si="11"/>
        <v>4.0678949060546451E-6</v>
      </c>
      <c r="L106" s="9" t="s">
        <v>243</v>
      </c>
      <c r="M106" s="23">
        <f t="shared" si="15"/>
        <v>7.5344484100272745E-4</v>
      </c>
      <c r="N106" s="23">
        <f t="shared" si="13"/>
        <v>0.28279285812329691</v>
      </c>
      <c r="O106" s="23">
        <f t="shared" si="16"/>
        <v>0.61938608526819328</v>
      </c>
      <c r="P106" s="23">
        <f t="shared" si="16"/>
        <v>8.7927950969184876E-2</v>
      </c>
      <c r="Q106" s="23">
        <f t="shared" si="16"/>
        <v>9.0353517469954105E-3</v>
      </c>
      <c r="R106" s="24">
        <f t="shared" si="16"/>
        <v>1.0430905132682814E-4</v>
      </c>
    </row>
    <row r="107" spans="1:18" x14ac:dyDescent="0.25">
      <c r="A107">
        <v>93</v>
      </c>
      <c r="B107" s="21">
        <f t="shared" ca="1" si="14"/>
        <v>4</v>
      </c>
      <c r="C107" s="22">
        <v>13</v>
      </c>
      <c r="D107" s="19" t="s">
        <v>244</v>
      </c>
      <c r="E107" s="23">
        <f t="shared" si="12"/>
        <v>2.8254181537602277E-5</v>
      </c>
      <c r="F107" s="23">
        <f t="shared" si="12"/>
        <v>1.0604732179623634E-2</v>
      </c>
      <c r="G107" s="23">
        <f t="shared" si="12"/>
        <v>2.3226978197557247E-2</v>
      </c>
      <c r="H107" s="23">
        <f t="shared" si="11"/>
        <v>3.2972981613444328E-3</v>
      </c>
      <c r="I107" s="23">
        <f t="shared" si="11"/>
        <v>3.3882569051232788E-4</v>
      </c>
      <c r="J107" s="24">
        <f t="shared" si="11"/>
        <v>5.2154525663414072E-6</v>
      </c>
      <c r="L107" s="9" t="s">
        <v>244</v>
      </c>
      <c r="M107" s="23">
        <f t="shared" si="15"/>
        <v>7.5341864487469439E-4</v>
      </c>
      <c r="N107" s="23">
        <f t="shared" si="13"/>
        <v>0.28278302584691112</v>
      </c>
      <c r="O107" s="23">
        <f t="shared" si="16"/>
        <v>0.61936455015864245</v>
      </c>
      <c r="P107" s="23">
        <f t="shared" si="16"/>
        <v>8.7924893848429761E-2</v>
      </c>
      <c r="Q107" s="23">
        <f t="shared" si="16"/>
        <v>9.0350376015951011E-3</v>
      </c>
      <c r="R107" s="24">
        <f t="shared" si="16"/>
        <v>1.3907389954692884E-4</v>
      </c>
    </row>
    <row r="108" spans="1:18" x14ac:dyDescent="0.25">
      <c r="A108">
        <v>94</v>
      </c>
      <c r="B108" s="21">
        <f t="shared" ca="1" si="14"/>
        <v>18</v>
      </c>
      <c r="C108" s="22">
        <v>1</v>
      </c>
      <c r="D108" s="19" t="s">
        <v>245</v>
      </c>
      <c r="E108" s="23">
        <f t="shared" si="12"/>
        <v>7.5341864487469439E-5</v>
      </c>
      <c r="F108" s="23">
        <f t="shared" si="12"/>
        <v>2.2386989546213796E-2</v>
      </c>
      <c r="G108" s="23">
        <f t="shared" si="12"/>
        <v>4.2581312823406672E-2</v>
      </c>
      <c r="H108" s="23">
        <f t="shared" si="11"/>
        <v>5.4953058655268601E-3</v>
      </c>
      <c r="I108" s="23">
        <f t="shared" si="11"/>
        <v>5.2704386009304761E-4</v>
      </c>
      <c r="J108" s="24">
        <f t="shared" si="11"/>
        <v>6.9536949773464423E-6</v>
      </c>
      <c r="L108" s="9" t="s">
        <v>245</v>
      </c>
      <c r="M108" s="23">
        <f t="shared" si="15"/>
        <v>1.060063877658543E-3</v>
      </c>
      <c r="N108" s="23">
        <f t="shared" si="13"/>
        <v>0.31498608521172999</v>
      </c>
      <c r="O108" s="23">
        <f t="shared" si="16"/>
        <v>0.59912124413750401</v>
      </c>
      <c r="P108" s="23">
        <f t="shared" si="16"/>
        <v>7.7319233926033154E-2</v>
      </c>
      <c r="Q108" s="23">
        <f t="shared" si="16"/>
        <v>7.4155340039306237E-3</v>
      </c>
      <c r="R108" s="24">
        <f t="shared" si="16"/>
        <v>9.7838843143662575E-5</v>
      </c>
    </row>
    <row r="109" spans="1:18" x14ac:dyDescent="0.25">
      <c r="A109">
        <v>95</v>
      </c>
      <c r="B109" s="21">
        <f t="shared" ca="1" si="14"/>
        <v>11</v>
      </c>
      <c r="C109" s="22">
        <v>6</v>
      </c>
      <c r="D109" s="19" t="s">
        <v>246</v>
      </c>
      <c r="E109" s="23">
        <f t="shared" si="12"/>
        <v>3.9752395412195365E-5</v>
      </c>
      <c r="F109" s="23">
        <f t="shared" si="12"/>
        <v>2.493639841259529E-2</v>
      </c>
      <c r="G109" s="23">
        <f t="shared" si="12"/>
        <v>4.1189585534453406E-2</v>
      </c>
      <c r="H109" s="23">
        <f t="shared" si="11"/>
        <v>4.8324521203770721E-3</v>
      </c>
      <c r="I109" s="23">
        <f t="shared" si="11"/>
        <v>4.3257281689595305E-4</v>
      </c>
      <c r="J109" s="24">
        <f t="shared" si="11"/>
        <v>4.8919421571831294E-6</v>
      </c>
      <c r="L109" s="9" t="s">
        <v>246</v>
      </c>
      <c r="M109" s="23">
        <f t="shared" si="15"/>
        <v>5.5647836366411836E-4</v>
      </c>
      <c r="N109" s="23">
        <f t="shared" si="13"/>
        <v>0.34907496870139426</v>
      </c>
      <c r="O109" s="23">
        <f t="shared" si="16"/>
        <v>0.57659703070834467</v>
      </c>
      <c r="P109" s="23">
        <f t="shared" si="16"/>
        <v>6.7647622754518202E-2</v>
      </c>
      <c r="Q109" s="23">
        <f t="shared" si="16"/>
        <v>6.0554190713747579E-3</v>
      </c>
      <c r="R109" s="24">
        <f t="shared" si="16"/>
        <v>6.8480400703944535E-5</v>
      </c>
    </row>
    <row r="110" spans="1:18" x14ac:dyDescent="0.25">
      <c r="A110">
        <v>96</v>
      </c>
      <c r="B110" s="21">
        <f t="shared" ca="1" si="14"/>
        <v>20</v>
      </c>
      <c r="C110" s="22">
        <v>9</v>
      </c>
      <c r="D110" s="19" t="s">
        <v>247</v>
      </c>
      <c r="E110" s="23">
        <f t="shared" si="12"/>
        <v>2.0867938637404437E-5</v>
      </c>
      <c r="F110" s="23">
        <f t="shared" si="12"/>
        <v>1.3090311326302284E-2</v>
      </c>
      <c r="G110" s="23">
        <f t="shared" si="12"/>
        <v>2.1622388651562924E-2</v>
      </c>
      <c r="H110" s="23">
        <f t="shared" si="11"/>
        <v>4.2279764221573876E-3</v>
      </c>
      <c r="I110" s="23">
        <f t="shared" si="11"/>
        <v>3.5323277916352757E-4</v>
      </c>
      <c r="J110" s="24">
        <f t="shared" si="11"/>
        <v>3.4240200351972271E-6</v>
      </c>
      <c r="L110" s="9" t="s">
        <v>247</v>
      </c>
      <c r="M110" s="23">
        <f t="shared" si="15"/>
        <v>5.3074499935123196E-4</v>
      </c>
      <c r="N110" s="23">
        <f t="shared" si="13"/>
        <v>0.33293261002467073</v>
      </c>
      <c r="O110" s="23">
        <f t="shared" si="16"/>
        <v>0.54993331398223988</v>
      </c>
      <c r="P110" s="23">
        <f t="shared" si="16"/>
        <v>0.10753229547132948</v>
      </c>
      <c r="Q110" s="23">
        <f t="shared" si="16"/>
        <v>8.9839506625700293E-3</v>
      </c>
      <c r="R110" s="24">
        <f t="shared" si="16"/>
        <v>8.7084859838623311E-5</v>
      </c>
    </row>
    <row r="111" spans="1:18" x14ac:dyDescent="0.25">
      <c r="A111">
        <v>97</v>
      </c>
      <c r="B111" s="21">
        <f t="shared" ca="1" si="14"/>
        <v>3</v>
      </c>
      <c r="C111" s="22">
        <v>11</v>
      </c>
      <c r="D111" s="19" t="s">
        <v>248</v>
      </c>
      <c r="E111" s="23">
        <f t="shared" si="12"/>
        <v>1.9902937475671199E-5</v>
      </c>
      <c r="F111" s="23">
        <f t="shared" si="12"/>
        <v>1.2484972875925152E-2</v>
      </c>
      <c r="G111" s="23">
        <f t="shared" si="12"/>
        <v>2.0622499274333995E-2</v>
      </c>
      <c r="H111" s="23">
        <f t="shared" si="11"/>
        <v>4.0324610801748548E-3</v>
      </c>
      <c r="I111" s="23">
        <f t="shared" si="11"/>
        <v>5.2406378864991833E-4</v>
      </c>
      <c r="J111" s="24">
        <f t="shared" si="11"/>
        <v>4.3542429919311657E-6</v>
      </c>
      <c r="L111" s="9" t="s">
        <v>248</v>
      </c>
      <c r="M111" s="23">
        <f t="shared" si="15"/>
        <v>5.2809390878890956E-4</v>
      </c>
      <c r="N111" s="23">
        <f t="shared" si="13"/>
        <v>0.33126959953676277</v>
      </c>
      <c r="O111" s="23">
        <f t="shared" si="16"/>
        <v>0.54718637709091322</v>
      </c>
      <c r="P111" s="23">
        <f t="shared" si="16"/>
        <v>0.10699516774706003</v>
      </c>
      <c r="Q111" s="23">
        <f t="shared" si="16"/>
        <v>1.3905228559410281E-2</v>
      </c>
      <c r="R111" s="24">
        <f t="shared" si="16"/>
        <v>1.1553315706470105E-4</v>
      </c>
    </row>
    <row r="112" spans="1:18" x14ac:dyDescent="0.25">
      <c r="A112">
        <v>98</v>
      </c>
      <c r="B112" s="21">
        <f t="shared" ca="1" si="14"/>
        <v>19</v>
      </c>
      <c r="C112" s="22">
        <v>13</v>
      </c>
      <c r="D112" s="19" t="s">
        <v>249</v>
      </c>
      <c r="E112" s="23">
        <f t="shared" si="12"/>
        <v>1.9803521579584109E-5</v>
      </c>
      <c r="F112" s="23">
        <f t="shared" si="12"/>
        <v>1.2422609982628603E-2</v>
      </c>
      <c r="G112" s="23">
        <f t="shared" si="12"/>
        <v>2.0519489140909244E-2</v>
      </c>
      <c r="H112" s="23">
        <f t="shared" si="11"/>
        <v>4.0123187905147508E-3</v>
      </c>
      <c r="I112" s="23">
        <f t="shared" si="11"/>
        <v>5.2144607097788552E-4</v>
      </c>
      <c r="J112" s="24">
        <f t="shared" si="11"/>
        <v>5.7766578532350529E-6</v>
      </c>
      <c r="L112" s="9" t="s">
        <v>249</v>
      </c>
      <c r="M112" s="23">
        <f t="shared" si="15"/>
        <v>5.2807357211992641E-4</v>
      </c>
      <c r="N112" s="23">
        <f t="shared" si="13"/>
        <v>0.33125684248715881</v>
      </c>
      <c r="O112" s="23">
        <f t="shared" si="16"/>
        <v>0.5471653051791987</v>
      </c>
      <c r="P112" s="23">
        <f t="shared" si="16"/>
        <v>0.10699104740923175</v>
      </c>
      <c r="Q112" s="23">
        <f t="shared" si="16"/>
        <v>1.3904693075047291E-2</v>
      </c>
      <c r="R112" s="24">
        <f t="shared" si="16"/>
        <v>1.5403827724344183E-4</v>
      </c>
    </row>
    <row r="113" spans="1:18" x14ac:dyDescent="0.25">
      <c r="A113">
        <v>99</v>
      </c>
      <c r="B113" s="21">
        <f t="shared" ca="1" si="14"/>
        <v>20</v>
      </c>
      <c r="C113" s="22">
        <v>7</v>
      </c>
      <c r="D113" s="19" t="s">
        <v>250</v>
      </c>
      <c r="E113" s="23">
        <f t="shared" si="12"/>
        <v>1.9802758954497238E-5</v>
      </c>
      <c r="F113" s="23">
        <f t="shared" si="12"/>
        <v>1.2422131593268455E-2</v>
      </c>
      <c r="G113" s="23">
        <f t="shared" si="12"/>
        <v>3.7617614731069914E-2</v>
      </c>
      <c r="H113" s="23">
        <f t="shared" si="11"/>
        <v>6.6869404630769845E-3</v>
      </c>
      <c r="I113" s="23">
        <f t="shared" si="11"/>
        <v>8.1110709604442527E-4</v>
      </c>
      <c r="J113" s="24">
        <f t="shared" si="11"/>
        <v>7.7019138621720913E-6</v>
      </c>
      <c r="L113" s="9" t="s">
        <v>250</v>
      </c>
      <c r="M113" s="23">
        <f t="shared" si="15"/>
        <v>3.4400514634937314E-4</v>
      </c>
      <c r="N113" s="23">
        <f t="shared" si="13"/>
        <v>0.21579201193796374</v>
      </c>
      <c r="O113" s="23">
        <f t="shared" si="16"/>
        <v>0.65347728014116935</v>
      </c>
      <c r="P113" s="23">
        <f t="shared" si="16"/>
        <v>0.11616269924388145</v>
      </c>
      <c r="Q113" s="23">
        <f t="shared" si="16"/>
        <v>1.4090209143126016E-2</v>
      </c>
      <c r="R113" s="24">
        <f t="shared" si="16"/>
        <v>1.3379438751008333E-4</v>
      </c>
    </row>
    <row r="114" spans="1:18" x14ac:dyDescent="0.25">
      <c r="A114">
        <v>100</v>
      </c>
      <c r="B114" s="21">
        <f t="shared" ca="1" si="14"/>
        <v>18</v>
      </c>
      <c r="C114" s="22">
        <v>15</v>
      </c>
      <c r="D114" s="19" t="s">
        <v>251</v>
      </c>
      <c r="E114" s="23">
        <f t="shared" si="12"/>
        <v>1.2900192988101492E-5</v>
      </c>
      <c r="F114" s="23">
        <f t="shared" si="12"/>
        <v>8.0922004476736403E-3</v>
      </c>
      <c r="G114" s="23">
        <f t="shared" si="12"/>
        <v>2.450539800529385E-2</v>
      </c>
      <c r="H114" s="23">
        <f t="shared" si="11"/>
        <v>4.3561012216455546E-3</v>
      </c>
      <c r="I114" s="23">
        <f t="shared" si="11"/>
        <v>5.2838284286722554E-4</v>
      </c>
      <c r="J114" s="24">
        <f t="shared" si="11"/>
        <v>6.6897193755041669E-6</v>
      </c>
      <c r="L114" s="9" t="s">
        <v>251</v>
      </c>
      <c r="M114" s="23">
        <f t="shared" si="15"/>
        <v>3.4398980504761446E-4</v>
      </c>
      <c r="N114" s="23">
        <f t="shared" si="13"/>
        <v>0.21578238844713116</v>
      </c>
      <c r="O114" s="23">
        <f t="shared" si="16"/>
        <v>0.65344813757672382</v>
      </c>
      <c r="P114" s="23">
        <f t="shared" si="16"/>
        <v>0.11615751883585235</v>
      </c>
      <c r="Q114" s="23">
        <f t="shared" si="16"/>
        <v>1.4089580774182696E-2</v>
      </c>
      <c r="R114" s="24">
        <f t="shared" si="16"/>
        <v>1.7838456106241492E-4</v>
      </c>
    </row>
    <row r="115" spans="1:18" x14ac:dyDescent="0.25">
      <c r="A115">
        <v>101</v>
      </c>
      <c r="B115" s="21">
        <f t="shared" ca="1" si="14"/>
        <v>16</v>
      </c>
      <c r="C115" s="22">
        <v>10</v>
      </c>
      <c r="D115" s="19" t="s">
        <v>252</v>
      </c>
      <c r="E115" s="23">
        <f t="shared" si="12"/>
        <v>1.2899617689285542E-5</v>
      </c>
      <c r="F115" s="23">
        <f t="shared" si="12"/>
        <v>8.0918395667674177E-3</v>
      </c>
      <c r="G115" s="23">
        <f t="shared" si="12"/>
        <v>2.4504305159127143E-2</v>
      </c>
      <c r="H115" s="23">
        <f t="shared" si="11"/>
        <v>7.2598449272407717E-3</v>
      </c>
      <c r="I115" s="23">
        <f t="shared" si="11"/>
        <v>8.2189221182732398E-4</v>
      </c>
      <c r="J115" s="24">
        <f t="shared" si="11"/>
        <v>8.9192280531207455E-6</v>
      </c>
      <c r="L115" s="9" t="s">
        <v>252</v>
      </c>
      <c r="M115" s="23">
        <f t="shared" si="15"/>
        <v>3.1694625424831719E-4</v>
      </c>
      <c r="N115" s="23">
        <f t="shared" si="13"/>
        <v>0.19881815899051702</v>
      </c>
      <c r="O115" s="23">
        <f t="shared" si="16"/>
        <v>0.60207580722287435</v>
      </c>
      <c r="P115" s="23">
        <f t="shared" si="16"/>
        <v>0.17837587993199289</v>
      </c>
      <c r="Q115" s="23">
        <f t="shared" si="16"/>
        <v>2.0194060336447273E-2</v>
      </c>
      <c r="R115" s="24">
        <f t="shared" si="16"/>
        <v>2.1914726392016835E-4</v>
      </c>
    </row>
    <row r="116" spans="1:18" x14ac:dyDescent="0.25">
      <c r="A116">
        <v>102</v>
      </c>
      <c r="B116" s="21">
        <f t="shared" ca="1" si="14"/>
        <v>2</v>
      </c>
      <c r="C116" s="22">
        <v>14</v>
      </c>
      <c r="D116" s="19" t="s">
        <v>253</v>
      </c>
      <c r="E116" s="23">
        <f t="shared" si="12"/>
        <v>1.1885484534311894E-5</v>
      </c>
      <c r="F116" s="23">
        <f t="shared" si="12"/>
        <v>7.4556809621443877E-3</v>
      </c>
      <c r="G116" s="23">
        <f t="shared" si="12"/>
        <v>2.2577842770857788E-2</v>
      </c>
      <c r="H116" s="23">
        <f t="shared" si="11"/>
        <v>6.6890954974497333E-3</v>
      </c>
      <c r="I116" s="23">
        <f t="shared" si="11"/>
        <v>7.5727726261677272E-4</v>
      </c>
      <c r="J116" s="24">
        <f t="shared" si="11"/>
        <v>1.0957363196008418E-5</v>
      </c>
      <c r="L116" s="9" t="s">
        <v>253</v>
      </c>
      <c r="M116" s="23">
        <f t="shared" si="15"/>
        <v>3.1692310330466304E-4</v>
      </c>
      <c r="N116" s="23">
        <f t="shared" si="13"/>
        <v>0.19880363656618003</v>
      </c>
      <c r="O116" s="23">
        <f t="shared" si="16"/>
        <v>0.60203182934680954</v>
      </c>
      <c r="P116" s="23">
        <f t="shared" si="16"/>
        <v>0.17836285068842173</v>
      </c>
      <c r="Q116" s="23">
        <f t="shared" si="16"/>
        <v>2.0192585286508264E-2</v>
      </c>
      <c r="R116" s="24">
        <f t="shared" si="16"/>
        <v>2.9217500877563808E-4</v>
      </c>
    </row>
    <row r="117" spans="1:18" x14ac:dyDescent="0.25">
      <c r="A117">
        <v>103</v>
      </c>
      <c r="B117" s="21">
        <f t="shared" ca="1" si="14"/>
        <v>18</v>
      </c>
      <c r="C117" s="22">
        <v>6</v>
      </c>
      <c r="D117" s="19" t="s">
        <v>254</v>
      </c>
      <c r="E117" s="23">
        <f t="shared" si="12"/>
        <v>1.1884616373924863E-5</v>
      </c>
      <c r="F117" s="23">
        <f t="shared" si="12"/>
        <v>1.5738621228155919E-2</v>
      </c>
      <c r="G117" s="23">
        <f t="shared" si="12"/>
        <v>4.1389688267593157E-2</v>
      </c>
      <c r="H117" s="23">
        <f t="shared" si="11"/>
        <v>1.1147678168026358E-2</v>
      </c>
      <c r="I117" s="23">
        <f t="shared" si="11"/>
        <v>1.1779008083796488E-3</v>
      </c>
      <c r="J117" s="24">
        <f t="shared" si="11"/>
        <v>1.4608750438781904E-5</v>
      </c>
      <c r="L117" s="9" t="s">
        <v>254</v>
      </c>
      <c r="M117" s="23">
        <f t="shared" si="15"/>
        <v>1.7104995769121444E-4</v>
      </c>
      <c r="N117" s="23">
        <f t="shared" si="13"/>
        <v>0.22651892248710959</v>
      </c>
      <c r="O117" s="23">
        <f t="shared" si="16"/>
        <v>0.59570323553374493</v>
      </c>
      <c r="P117" s="23">
        <f t="shared" si="16"/>
        <v>0.16044353633321903</v>
      </c>
      <c r="Q117" s="23">
        <f t="shared" si="16"/>
        <v>1.6952998489697824E-2</v>
      </c>
      <c r="R117" s="24">
        <f t="shared" si="16"/>
        <v>2.1025719853756832E-4</v>
      </c>
    </row>
    <row r="118" spans="1:18" x14ac:dyDescent="0.25">
      <c r="A118">
        <v>104</v>
      </c>
      <c r="B118" s="21">
        <f t="shared" ca="1" si="14"/>
        <v>19</v>
      </c>
      <c r="C118" s="22">
        <v>3</v>
      </c>
      <c r="D118" s="19" t="s">
        <v>255</v>
      </c>
      <c r="E118" s="23">
        <f t="shared" si="12"/>
        <v>1.7104995769121443E-5</v>
      </c>
      <c r="F118" s="23">
        <f t="shared" si="12"/>
        <v>1.7932748030229508E-2</v>
      </c>
      <c r="G118" s="23">
        <f t="shared" si="12"/>
        <v>4.0954597442944968E-2</v>
      </c>
      <c r="H118" s="23">
        <f t="shared" si="11"/>
        <v>1.002772102082619E-2</v>
      </c>
      <c r="I118" s="23">
        <f t="shared" si="11"/>
        <v>9.8892491189903975E-4</v>
      </c>
      <c r="J118" s="24">
        <f t="shared" si="11"/>
        <v>1.0512859926878417E-5</v>
      </c>
      <c r="L118" s="9" t="s">
        <v>255</v>
      </c>
      <c r="M118" s="23">
        <f t="shared" si="15"/>
        <v>2.4459605534224394E-4</v>
      </c>
      <c r="N118" s="23">
        <f t="shared" si="13"/>
        <v>0.25643265212370314</v>
      </c>
      <c r="O118" s="23">
        <f t="shared" si="16"/>
        <v>0.58563785211555219</v>
      </c>
      <c r="P118" s="23">
        <f t="shared" si="16"/>
        <v>0.14339325416229348</v>
      </c>
      <c r="Q118" s="23">
        <f t="shared" si="16"/>
        <v>1.4141314955297718E-2</v>
      </c>
      <c r="R118" s="24">
        <f t="shared" si="16"/>
        <v>1.5033058781119393E-4</v>
      </c>
    </row>
    <row r="119" spans="1:18" x14ac:dyDescent="0.25">
      <c r="A119">
        <v>105</v>
      </c>
      <c r="B119" s="21">
        <f t="shared" ca="1" si="14"/>
        <v>5</v>
      </c>
      <c r="C119" s="22">
        <v>5</v>
      </c>
      <c r="D119" s="19" t="s">
        <v>256</v>
      </c>
      <c r="E119" s="23">
        <f t="shared" si="12"/>
        <v>9.1723520753341472E-6</v>
      </c>
      <c r="F119" s="23">
        <f t="shared" si="12"/>
        <v>2.0300918293126496E-2</v>
      </c>
      <c r="G119" s="23">
        <f t="shared" si="12"/>
        <v>4.0262602332944215E-2</v>
      </c>
      <c r="H119" s="23">
        <f t="shared" si="11"/>
        <v>8.9620783851433426E-3</v>
      </c>
      <c r="I119" s="23">
        <f t="shared" si="11"/>
        <v>8.2491003905903356E-4</v>
      </c>
      <c r="J119" s="24">
        <f t="shared" si="11"/>
        <v>7.5165293905596965E-6</v>
      </c>
      <c r="L119" s="9" t="s">
        <v>256</v>
      </c>
      <c r="M119" s="23">
        <f t="shared" si="15"/>
        <v>1.3034982697807519E-4</v>
      </c>
      <c r="N119" s="23">
        <f t="shared" si="13"/>
        <v>0.28849973979097165</v>
      </c>
      <c r="O119" s="23">
        <f t="shared" si="16"/>
        <v>0.57217856496149966</v>
      </c>
      <c r="P119" s="23">
        <f t="shared" si="16"/>
        <v>0.12736159245444412</v>
      </c>
      <c r="Q119" s="23">
        <f t="shared" si="16"/>
        <v>1.1722934311797564E-2</v>
      </c>
      <c r="R119" s="24">
        <f t="shared" si="16"/>
        <v>1.0681865430894728E-4</v>
      </c>
    </row>
    <row r="120" spans="1:18" x14ac:dyDescent="0.25">
      <c r="A120">
        <v>106</v>
      </c>
      <c r="B120" s="21">
        <f t="shared" ca="1" si="14"/>
        <v>19</v>
      </c>
      <c r="C120" s="22">
        <v>6</v>
      </c>
      <c r="D120" s="19" t="s">
        <v>257</v>
      </c>
      <c r="E120" s="23">
        <f t="shared" si="12"/>
        <v>4.8881185116778192E-6</v>
      </c>
      <c r="F120" s="23">
        <f t="shared" si="12"/>
        <v>2.2839562733451921E-2</v>
      </c>
      <c r="G120" s="23">
        <f t="shared" si="12"/>
        <v>3.9337276341103102E-2</v>
      </c>
      <c r="H120" s="23">
        <f t="shared" si="11"/>
        <v>7.9600995284027573E-3</v>
      </c>
      <c r="I120" s="23">
        <f t="shared" si="11"/>
        <v>6.8383783485485795E-4</v>
      </c>
      <c r="J120" s="24">
        <f t="shared" si="11"/>
        <v>5.340932715447364E-6</v>
      </c>
      <c r="L120" s="9" t="s">
        <v>257</v>
      </c>
      <c r="M120" s="23">
        <f t="shared" si="15"/>
        <v>6.9010999885271929E-5</v>
      </c>
      <c r="N120" s="23">
        <f t="shared" si="13"/>
        <v>0.32245148259240886</v>
      </c>
      <c r="O120" s="23">
        <f t="shared" si="16"/>
        <v>0.5553680350787914</v>
      </c>
      <c r="P120" s="23">
        <f t="shared" si="16"/>
        <v>0.11238156896748396</v>
      </c>
      <c r="Q120" s="23">
        <f t="shared" si="16"/>
        <v>9.6544984803395659E-3</v>
      </c>
      <c r="R120" s="24">
        <f t="shared" si="16"/>
        <v>7.5403881090941279E-5</v>
      </c>
    </row>
    <row r="121" spans="1:18" x14ac:dyDescent="0.25">
      <c r="A121">
        <v>107</v>
      </c>
      <c r="B121" s="21">
        <f t="shared" ca="1" si="14"/>
        <v>2</v>
      </c>
      <c r="C121" s="22">
        <v>1</v>
      </c>
      <c r="D121" s="19" t="s">
        <v>258</v>
      </c>
      <c r="E121" s="23">
        <f t="shared" si="12"/>
        <v>6.9010999885271936E-6</v>
      </c>
      <c r="F121" s="23">
        <f t="shared" si="12"/>
        <v>2.55274090385657E-2</v>
      </c>
      <c r="G121" s="23">
        <f t="shared" si="12"/>
        <v>3.8181552411666909E-2</v>
      </c>
      <c r="H121" s="23">
        <f t="shared" si="11"/>
        <v>7.0238480604677472E-3</v>
      </c>
      <c r="I121" s="23">
        <f t="shared" si="11"/>
        <v>5.6317907801980798E-4</v>
      </c>
      <c r="J121" s="24">
        <f t="shared" si="11"/>
        <v>3.770194054547064E-6</v>
      </c>
      <c r="L121" s="9" t="s">
        <v>258</v>
      </c>
      <c r="M121" s="23">
        <f t="shared" si="15"/>
        <v>9.6780581223036339E-5</v>
      </c>
      <c r="N121" s="23">
        <f t="shared" si="13"/>
        <v>0.35799473822691802</v>
      </c>
      <c r="O121" s="23">
        <f t="shared" si="16"/>
        <v>0.53545562889135456</v>
      </c>
      <c r="P121" s="23">
        <f t="shared" si="16"/>
        <v>9.8501992268545502E-2</v>
      </c>
      <c r="Q121" s="23">
        <f t="shared" si="16"/>
        <v>7.897987073658231E-3</v>
      </c>
      <c r="R121" s="24">
        <f t="shared" si="16"/>
        <v>5.2872958300749448E-5</v>
      </c>
    </row>
    <row r="122" spans="1:18" x14ac:dyDescent="0.25">
      <c r="A122">
        <v>108</v>
      </c>
      <c r="B122" s="21">
        <f t="shared" ca="1" si="14"/>
        <v>17</v>
      </c>
      <c r="C122" s="22">
        <v>6</v>
      </c>
      <c r="D122" s="19" t="s">
        <v>259</v>
      </c>
      <c r="E122" s="23">
        <f t="shared" si="12"/>
        <v>3.6292717958638626E-6</v>
      </c>
      <c r="F122" s="23">
        <f t="shared" si="12"/>
        <v>2.8341250109631008E-2</v>
      </c>
      <c r="G122" s="23">
        <f t="shared" si="12"/>
        <v>3.6812574486280628E-2</v>
      </c>
      <c r="H122" s="23">
        <f t="shared" si="11"/>
        <v>6.1563745167840939E-3</v>
      </c>
      <c r="I122" s="23">
        <f t="shared" si="11"/>
        <v>4.6071591263006348E-4</v>
      </c>
      <c r="J122" s="24">
        <f t="shared" si="11"/>
        <v>2.6436479150374726E-6</v>
      </c>
      <c r="L122" s="9" t="s">
        <v>259</v>
      </c>
      <c r="M122" s="23">
        <f t="shared" si="15"/>
        <v>5.0563025659948867E-5</v>
      </c>
      <c r="N122" s="23">
        <f t="shared" si="13"/>
        <v>0.39485038242698067</v>
      </c>
      <c r="O122" s="23">
        <f t="shared" si="16"/>
        <v>0.5128728993182321</v>
      </c>
      <c r="P122" s="23">
        <f t="shared" si="16"/>
        <v>8.5770628427214668E-2</v>
      </c>
      <c r="Q122" s="23">
        <f t="shared" si="16"/>
        <v>6.4186954911476359E-3</v>
      </c>
      <c r="R122" s="24">
        <f t="shared" si="16"/>
        <v>3.6831310764944472E-5</v>
      </c>
    </row>
    <row r="123" spans="1:18" x14ac:dyDescent="0.25">
      <c r="A123">
        <v>109</v>
      </c>
      <c r="B123" s="21">
        <f t="shared" ca="1" si="14"/>
        <v>7</v>
      </c>
      <c r="C123" s="22">
        <v>2</v>
      </c>
      <c r="D123" s="19" t="s">
        <v>260</v>
      </c>
      <c r="E123" s="23">
        <f t="shared" si="12"/>
        <v>5.0563025659948869E-6</v>
      </c>
      <c r="F123" s="23">
        <f t="shared" si="12"/>
        <v>3.1258988608802635E-2</v>
      </c>
      <c r="G123" s="23">
        <f t="shared" si="12"/>
        <v>3.5260011828128462E-2</v>
      </c>
      <c r="H123" s="23">
        <f t="shared" si="11"/>
        <v>5.3606642767009167E-3</v>
      </c>
      <c r="I123" s="23">
        <f t="shared" si="11"/>
        <v>3.7442390365027877E-4</v>
      </c>
      <c r="J123" s="24">
        <f t="shared" si="11"/>
        <v>1.8415655382472237E-6</v>
      </c>
      <c r="L123" s="9" t="s">
        <v>260</v>
      </c>
      <c r="M123" s="23">
        <f t="shared" si="15"/>
        <v>6.9972786311427279E-5</v>
      </c>
      <c r="N123" s="23">
        <f t="shared" si="13"/>
        <v>0.43258458165561015</v>
      </c>
      <c r="O123" s="23">
        <f t="shared" si="16"/>
        <v>0.48795364612492736</v>
      </c>
      <c r="P123" s="23">
        <f t="shared" si="16"/>
        <v>7.4184764662533542E-2</v>
      </c>
      <c r="Q123" s="23">
        <f t="shared" si="16"/>
        <v>5.1815498495304813E-3</v>
      </c>
      <c r="R123" s="24">
        <f t="shared" si="16"/>
        <v>2.5484921086977505E-5</v>
      </c>
    </row>
    <row r="124" spans="1:18" x14ac:dyDescent="0.25">
      <c r="A124">
        <v>110</v>
      </c>
      <c r="B124" s="21">
        <f t="shared" ca="1" si="14"/>
        <v>7</v>
      </c>
      <c r="C124" s="22">
        <v>13</v>
      </c>
      <c r="D124" s="19" t="s">
        <v>261</v>
      </c>
      <c r="E124" s="23">
        <f t="shared" si="12"/>
        <v>2.6239794866785231E-6</v>
      </c>
      <c r="F124" s="23">
        <f t="shared" si="12"/>
        <v>1.6221921812085378E-2</v>
      </c>
      <c r="G124" s="23">
        <f t="shared" si="12"/>
        <v>1.8298261729684774E-2</v>
      </c>
      <c r="H124" s="23">
        <f t="shared" si="11"/>
        <v>2.7819286748450079E-3</v>
      </c>
      <c r="I124" s="23">
        <f t="shared" si="11"/>
        <v>1.9430811935739305E-4</v>
      </c>
      <c r="J124" s="24">
        <f t="shared" si="11"/>
        <v>1.2742460543488753E-6</v>
      </c>
      <c r="L124" s="9" t="s">
        <v>261</v>
      </c>
      <c r="M124" s="23">
        <f t="shared" si="15"/>
        <v>6.9972191899497676E-5</v>
      </c>
      <c r="N124" s="23">
        <f t="shared" si="13"/>
        <v>0.43258090689218481</v>
      </c>
      <c r="O124" s="23">
        <f t="shared" si="16"/>
        <v>0.4879495010067515</v>
      </c>
      <c r="P124" s="23">
        <f t="shared" si="16"/>
        <v>7.4184134470262592E-2</v>
      </c>
      <c r="Q124" s="23">
        <f t="shared" si="16"/>
        <v>5.1815058327747288E-3</v>
      </c>
      <c r="R124" s="24">
        <f t="shared" si="16"/>
        <v>3.3979606126776443E-5</v>
      </c>
    </row>
    <row r="125" spans="1:18" x14ac:dyDescent="0.25">
      <c r="A125">
        <v>111</v>
      </c>
      <c r="B125" s="21">
        <f t="shared" ca="1" si="14"/>
        <v>19</v>
      </c>
      <c r="C125" s="22">
        <v>20</v>
      </c>
      <c r="D125" s="19" t="s">
        <v>262</v>
      </c>
      <c r="E125" s="23">
        <f t="shared" si="12"/>
        <v>2.6239571962311629E-6</v>
      </c>
      <c r="F125" s="23">
        <f t="shared" si="12"/>
        <v>1.6221784008456929E-2</v>
      </c>
      <c r="G125" s="23">
        <f t="shared" si="12"/>
        <v>1.829810628775318E-2</v>
      </c>
      <c r="H125" s="23">
        <f t="shared" si="11"/>
        <v>2.7819050426348469E-3</v>
      </c>
      <c r="I125" s="23">
        <f t="shared" si="11"/>
        <v>1.9430646872905234E-4</v>
      </c>
      <c r="J125" s="24">
        <f t="shared" si="11"/>
        <v>1.6989803063388222E-6</v>
      </c>
      <c r="L125" s="9" t="s">
        <v>262</v>
      </c>
      <c r="M125" s="23">
        <f t="shared" si="15"/>
        <v>6.9971399365967486E-5</v>
      </c>
      <c r="N125" s="23">
        <f t="shared" si="13"/>
        <v>0.43257600730473544</v>
      </c>
      <c r="O125" s="23">
        <f t="shared" si="16"/>
        <v>0.48794397429206537</v>
      </c>
      <c r="P125" s="23">
        <f t="shared" si="16"/>
        <v>7.418329423055621E-2</v>
      </c>
      <c r="Q125" s="23">
        <f t="shared" si="16"/>
        <v>5.181447144930346E-3</v>
      </c>
      <c r="R125" s="24">
        <f t="shared" si="16"/>
        <v>4.5305628346566416E-5</v>
      </c>
    </row>
    <row r="126" spans="1:18" x14ac:dyDescent="0.25">
      <c r="A126">
        <v>112</v>
      </c>
      <c r="B126" s="21">
        <f t="shared" ca="1" si="14"/>
        <v>10</v>
      </c>
      <c r="C126" s="22">
        <v>5</v>
      </c>
      <c r="D126" s="19" t="s">
        <v>263</v>
      </c>
      <c r="E126" s="23">
        <f t="shared" si="12"/>
        <v>2.6239274762237807E-6</v>
      </c>
      <c r="F126" s="23">
        <f t="shared" si="12"/>
        <v>3.4245600578291555E-2</v>
      </c>
      <c r="G126" s="23">
        <f t="shared" si="12"/>
        <v>3.3546148232579495E-2</v>
      </c>
      <c r="H126" s="23">
        <f t="shared" si="11"/>
        <v>4.6364558894097631E-3</v>
      </c>
      <c r="I126" s="23">
        <f t="shared" si="11"/>
        <v>3.022510834542702E-4</v>
      </c>
      <c r="J126" s="24">
        <f t="shared" si="11"/>
        <v>2.265281417328321E-6</v>
      </c>
      <c r="L126" s="9" t="s">
        <v>263</v>
      </c>
      <c r="M126" s="23">
        <f t="shared" si="15"/>
        <v>3.6074998702346192E-5</v>
      </c>
      <c r="N126" s="23">
        <f t="shared" si="13"/>
        <v>0.47082474939470176</v>
      </c>
      <c r="O126" s="23">
        <f t="shared" si="16"/>
        <v>0.46120834700074947</v>
      </c>
      <c r="P126" s="23">
        <f t="shared" si="16"/>
        <v>6.3744193278792369E-2</v>
      </c>
      <c r="Q126" s="23">
        <f t="shared" si="16"/>
        <v>4.155491164369975E-3</v>
      </c>
      <c r="R126" s="24">
        <f t="shared" si="16"/>
        <v>3.114416268401416E-5</v>
      </c>
    </row>
    <row r="127" spans="1:18" x14ac:dyDescent="0.25">
      <c r="A127">
        <v>113</v>
      </c>
      <c r="B127" s="21">
        <f t="shared" ca="1" si="14"/>
        <v>8</v>
      </c>
      <c r="C127" s="22">
        <v>18</v>
      </c>
      <c r="D127" s="19" t="s">
        <v>264</v>
      </c>
      <c r="E127" s="23">
        <f t="shared" si="12"/>
        <v>1.3528124513379822E-6</v>
      </c>
      <c r="F127" s="23">
        <f t="shared" si="12"/>
        <v>1.7655928102301315E-2</v>
      </c>
      <c r="G127" s="23">
        <f t="shared" si="12"/>
        <v>1.7295313012528103E-2</v>
      </c>
      <c r="H127" s="23">
        <f t="shared" si="11"/>
        <v>2.3904072479547138E-3</v>
      </c>
      <c r="I127" s="23">
        <f t="shared" si="11"/>
        <v>1.5583091866387406E-4</v>
      </c>
      <c r="J127" s="24">
        <f t="shared" si="11"/>
        <v>1.557208134200708E-6</v>
      </c>
      <c r="L127" s="9" t="s">
        <v>264</v>
      </c>
      <c r="M127" s="23">
        <f t="shared" si="15"/>
        <v>3.6074624197691263E-5</v>
      </c>
      <c r="N127" s="23">
        <f t="shared" si="13"/>
        <v>0.47081986163124651</v>
      </c>
      <c r="O127" s="23">
        <f t="shared" si="16"/>
        <v>0.46120355906785804</v>
      </c>
      <c r="P127" s="23">
        <f t="shared" si="16"/>
        <v>6.3743531532486991E-2</v>
      </c>
      <c r="Q127" s="23">
        <f t="shared" si="16"/>
        <v>4.1554480250535356E-3</v>
      </c>
      <c r="R127" s="24">
        <f t="shared" si="16"/>
        <v>4.1525119156996708E-5</v>
      </c>
    </row>
    <row r="128" spans="1:18" x14ac:dyDescent="0.25">
      <c r="A128">
        <v>114</v>
      </c>
      <c r="B128" s="21">
        <f t="shared" ca="1" si="14"/>
        <v>4</v>
      </c>
      <c r="C128" s="22">
        <v>1</v>
      </c>
      <c r="D128" s="19" t="s">
        <v>265</v>
      </c>
      <c r="E128" s="23">
        <f t="shared" si="12"/>
        <v>3.6074624197691266E-6</v>
      </c>
      <c r="F128" s="23">
        <f t="shared" si="12"/>
        <v>3.7273239045807011E-2</v>
      </c>
      <c r="G128" s="23">
        <f t="shared" si="12"/>
        <v>3.1707744685915244E-2</v>
      </c>
      <c r="H128" s="23">
        <f t="shared" si="11"/>
        <v>3.9839707207804369E-3</v>
      </c>
      <c r="I128" s="23">
        <f t="shared" si="11"/>
        <v>2.4240113479478959E-4</v>
      </c>
      <c r="J128" s="24">
        <f t="shared" si="11"/>
        <v>2.0762559578498355E-6</v>
      </c>
      <c r="L128" s="9" t="s">
        <v>265</v>
      </c>
      <c r="M128" s="23">
        <f t="shared" si="15"/>
        <v>4.9273496278544668E-5</v>
      </c>
      <c r="N128" s="23">
        <f t="shared" si="13"/>
        <v>0.50910656625230111</v>
      </c>
      <c r="O128" s="23">
        <f t="shared" si="16"/>
        <v>0.43308876378606265</v>
      </c>
      <c r="P128" s="23">
        <f t="shared" si="16"/>
        <v>5.4416136231508962E-2</v>
      </c>
      <c r="Q128" s="23">
        <f t="shared" si="16"/>
        <v>3.3109011330991127E-3</v>
      </c>
      <c r="R128" s="24">
        <f t="shared" si="16"/>
        <v>2.8359100749542227E-5</v>
      </c>
    </row>
    <row r="129" spans="1:18" x14ac:dyDescent="0.25">
      <c r="A129">
        <v>115</v>
      </c>
      <c r="B129" s="21">
        <f t="shared" ca="1" si="14"/>
        <v>1</v>
      </c>
      <c r="C129" s="22">
        <v>12</v>
      </c>
      <c r="D129" s="19" t="s">
        <v>266</v>
      </c>
      <c r="E129" s="23">
        <f t="shared" si="12"/>
        <v>1.8477561104454249E-6</v>
      </c>
      <c r="F129" s="23">
        <f t="shared" si="12"/>
        <v>1.909149623446129E-2</v>
      </c>
      <c r="G129" s="23">
        <f t="shared" si="12"/>
        <v>1.6240828641977349E-2</v>
      </c>
      <c r="H129" s="23">
        <f t="shared" si="11"/>
        <v>2.0406051086815859E-3</v>
      </c>
      <c r="I129" s="23">
        <f t="shared" si="11"/>
        <v>1.9313589943078158E-4</v>
      </c>
      <c r="J129" s="24">
        <f t="shared" si="11"/>
        <v>1.4179550374771115E-6</v>
      </c>
      <c r="L129" s="9" t="s">
        <v>266</v>
      </c>
      <c r="M129" s="23">
        <f t="shared" si="15"/>
        <v>4.918256545870949E-5</v>
      </c>
      <c r="N129" s="23">
        <f t="shared" si="13"/>
        <v>0.5081670453952648</v>
      </c>
      <c r="O129" s="23">
        <f t="shared" si="16"/>
        <v>0.4322895285109799</v>
      </c>
      <c r="P129" s="23">
        <f t="shared" si="16"/>
        <v>5.4315715026327531E-2</v>
      </c>
      <c r="Q129" s="23">
        <f t="shared" si="16"/>
        <v>5.140786147307781E-3</v>
      </c>
      <c r="R129" s="24">
        <f t="shared" si="16"/>
        <v>3.7742354661413362E-5</v>
      </c>
    </row>
    <row r="130" spans="1:18" x14ac:dyDescent="0.25">
      <c r="A130">
        <v>116</v>
      </c>
      <c r="B130" s="21">
        <f t="shared" ca="1" si="14"/>
        <v>17</v>
      </c>
      <c r="C130" s="22">
        <v>10</v>
      </c>
      <c r="D130" s="19" t="s">
        <v>267</v>
      </c>
      <c r="E130" s="23">
        <f t="shared" si="12"/>
        <v>1.8443462047016058E-6</v>
      </c>
      <c r="F130" s="23">
        <f t="shared" si="12"/>
        <v>1.9056264202322429E-2</v>
      </c>
      <c r="G130" s="23">
        <f t="shared" si="12"/>
        <v>1.6210857319161744E-2</v>
      </c>
      <c r="H130" s="23">
        <f t="shared" si="11"/>
        <v>3.3947321891454707E-3</v>
      </c>
      <c r="I130" s="23">
        <f t="shared" si="11"/>
        <v>2.9987919192628722E-4</v>
      </c>
      <c r="J130" s="24">
        <f t="shared" si="11"/>
        <v>1.8871177330706681E-6</v>
      </c>
      <c r="L130" s="9" t="s">
        <v>267</v>
      </c>
      <c r="M130" s="23">
        <f t="shared" si="15"/>
        <v>4.7332842933794312E-5</v>
      </c>
      <c r="N130" s="23">
        <f t="shared" si="13"/>
        <v>0.48905523165556974</v>
      </c>
      <c r="O130" s="23">
        <f t="shared" si="16"/>
        <v>0.41603141609423278</v>
      </c>
      <c r="P130" s="23">
        <f t="shared" si="16"/>
        <v>8.7121563783148212E-2</v>
      </c>
      <c r="Q130" s="23">
        <f t="shared" si="16"/>
        <v>7.6960251033002568E-3</v>
      </c>
      <c r="R130" s="24">
        <f t="shared" si="16"/>
        <v>4.843052081507837E-5</v>
      </c>
    </row>
    <row r="131" spans="1:18" x14ac:dyDescent="0.25">
      <c r="A131">
        <v>117</v>
      </c>
      <c r="B131" s="21">
        <f t="shared" ca="1" si="14"/>
        <v>16</v>
      </c>
      <c r="C131" s="22">
        <v>10</v>
      </c>
      <c r="D131" s="19" t="s">
        <v>268</v>
      </c>
      <c r="E131" s="23">
        <f t="shared" si="12"/>
        <v>1.7749816100172866E-6</v>
      </c>
      <c r="F131" s="23">
        <f t="shared" si="12"/>
        <v>1.8339571187083865E-2</v>
      </c>
      <c r="G131" s="23">
        <f t="shared" si="12"/>
        <v>1.5601178103533729E-2</v>
      </c>
      <c r="H131" s="23">
        <f t="shared" si="11"/>
        <v>5.4450977364467633E-3</v>
      </c>
      <c r="I131" s="23">
        <f t="shared" si="11"/>
        <v>4.4893479769251497E-4</v>
      </c>
      <c r="J131" s="24">
        <f t="shared" si="11"/>
        <v>2.4215260407539187E-6</v>
      </c>
      <c r="L131" s="9" t="s">
        <v>268</v>
      </c>
      <c r="M131" s="23">
        <f t="shared" si="15"/>
        <v>4.4553893807397167E-5</v>
      </c>
      <c r="N131" s="23">
        <f t="shared" si="13"/>
        <v>0.4603424072289839</v>
      </c>
      <c r="O131" s="23">
        <f t="shared" si="16"/>
        <v>0.39160587837772703</v>
      </c>
      <c r="P131" s="23">
        <f t="shared" si="16"/>
        <v>0.13667764496905693</v>
      </c>
      <c r="Q131" s="23">
        <f t="shared" si="16"/>
        <v>1.1268732695570206E-2</v>
      </c>
      <c r="R131" s="24">
        <f t="shared" si="16"/>
        <v>6.0782834854579851E-5</v>
      </c>
    </row>
    <row r="132" spans="1:18" x14ac:dyDescent="0.25">
      <c r="A132">
        <v>118</v>
      </c>
      <c r="B132" s="21">
        <f t="shared" ca="1" si="14"/>
        <v>12</v>
      </c>
      <c r="C132" s="22">
        <v>4</v>
      </c>
      <c r="D132" s="19" t="s">
        <v>269</v>
      </c>
      <c r="E132" s="23">
        <f t="shared" si="12"/>
        <v>4.455389380739717E-6</v>
      </c>
      <c r="F132" s="23">
        <f t="shared" si="12"/>
        <v>3.6443773905627891E-2</v>
      </c>
      <c r="G132" s="23">
        <f t="shared" si="12"/>
        <v>2.6922904138468737E-2</v>
      </c>
      <c r="H132" s="23">
        <f t="shared" si="12"/>
        <v>8.5423528105660583E-3</v>
      </c>
      <c r="I132" s="23">
        <f t="shared" si="12"/>
        <v>6.5734274057492863E-4</v>
      </c>
      <c r="J132" s="24">
        <f t="shared" si="12"/>
        <v>3.0391417427289928E-6</v>
      </c>
      <c r="L132" s="9" t="s">
        <v>269</v>
      </c>
      <c r="M132" s="23">
        <f t="shared" si="15"/>
        <v>6.1391097040359928E-5</v>
      </c>
      <c r="N132" s="23">
        <f t="shared" si="13"/>
        <v>0.50216110628379729</v>
      </c>
      <c r="O132" s="23">
        <f t="shared" si="16"/>
        <v>0.3709724289684031</v>
      </c>
      <c r="P132" s="23">
        <f t="shared" si="16"/>
        <v>0.11770562919000885</v>
      </c>
      <c r="Q132" s="23">
        <f t="shared" si="16"/>
        <v>9.0575679310685858E-3</v>
      </c>
      <c r="R132" s="24">
        <f t="shared" si="16"/>
        <v>4.187652968197078E-5</v>
      </c>
    </row>
    <row r="133" spans="1:18" x14ac:dyDescent="0.25">
      <c r="A133">
        <v>119</v>
      </c>
      <c r="B133" s="21">
        <f t="shared" ca="1" si="14"/>
        <v>12</v>
      </c>
      <c r="C133" s="22">
        <v>5</v>
      </c>
      <c r="D133" s="19" t="s">
        <v>270</v>
      </c>
      <c r="E133" s="23">
        <f t="shared" ref="E133:J175" si="17">IF($C133&gt;E$13,$B$11*1/20*M132,($B$11*1/20+(1-$B$11)/E$13)*M132)</f>
        <v>2.3021661390134973E-6</v>
      </c>
      <c r="F133" s="23">
        <f t="shared" si="17"/>
        <v>3.9754420914133948E-2</v>
      </c>
      <c r="G133" s="23">
        <f t="shared" si="17"/>
        <v>2.5504354491577716E-2</v>
      </c>
      <c r="H133" s="23">
        <f t="shared" si="17"/>
        <v>7.356601824375553E-3</v>
      </c>
      <c r="I133" s="23">
        <f t="shared" si="17"/>
        <v>5.2835812931233421E-4</v>
      </c>
      <c r="J133" s="24">
        <f t="shared" si="17"/>
        <v>2.0938264840985393E-6</v>
      </c>
      <c r="L133" s="9" t="s">
        <v>270</v>
      </c>
      <c r="M133" s="23">
        <f t="shared" si="15"/>
        <v>3.1472658241047992E-5</v>
      </c>
      <c r="N133" s="23">
        <f t="shared" si="13"/>
        <v>0.54347828412481614</v>
      </c>
      <c r="O133" s="23">
        <f t="shared" si="16"/>
        <v>0.34866720475522411</v>
      </c>
      <c r="P133" s="23">
        <f t="shared" si="16"/>
        <v>0.10057128854012934</v>
      </c>
      <c r="Q133" s="23">
        <f t="shared" si="16"/>
        <v>7.2231254516896722E-3</v>
      </c>
      <c r="R133" s="24">
        <f t="shared" si="16"/>
        <v>2.8624469899607922E-5</v>
      </c>
    </row>
    <row r="134" spans="1:18" x14ac:dyDescent="0.25">
      <c r="A134">
        <v>120</v>
      </c>
      <c r="B134" s="21">
        <f t="shared" ca="1" si="14"/>
        <v>9</v>
      </c>
      <c r="C134" s="22">
        <v>16</v>
      </c>
      <c r="D134" s="19" t="s">
        <v>271</v>
      </c>
      <c r="E134" s="23">
        <f t="shared" si="17"/>
        <v>1.1802246840392997E-6</v>
      </c>
      <c r="F134" s="23">
        <f t="shared" si="17"/>
        <v>2.0380435654680604E-2</v>
      </c>
      <c r="G134" s="23">
        <f t="shared" si="17"/>
        <v>1.3075020178320905E-2</v>
      </c>
      <c r="H134" s="23">
        <f t="shared" si="17"/>
        <v>3.7714233202548499E-3</v>
      </c>
      <c r="I134" s="23">
        <f t="shared" si="17"/>
        <v>2.7086720443836272E-4</v>
      </c>
      <c r="J134" s="24">
        <f t="shared" si="17"/>
        <v>1.4312234949803962E-6</v>
      </c>
      <c r="L134" s="9" t="s">
        <v>271</v>
      </c>
      <c r="M134" s="23">
        <f t="shared" si="15"/>
        <v>3.1472357947860411E-5</v>
      </c>
      <c r="N134" s="23">
        <f t="shared" si="13"/>
        <v>0.54347309858169901</v>
      </c>
      <c r="O134" s="23">
        <f t="shared" si="16"/>
        <v>0.34866387798233073</v>
      </c>
      <c r="P134" s="23">
        <f t="shared" si="16"/>
        <v>0.10057032894934474</v>
      </c>
      <c r="Q134" s="23">
        <f t="shared" si="16"/>
        <v>7.2230565329682367E-3</v>
      </c>
      <c r="R134" s="24">
        <f t="shared" si="16"/>
        <v>3.8165595709495375E-5</v>
      </c>
    </row>
    <row r="135" spans="1:18" x14ac:dyDescent="0.25">
      <c r="A135">
        <v>121</v>
      </c>
      <c r="B135" s="21">
        <f t="shared" ca="1" si="14"/>
        <v>15</v>
      </c>
      <c r="C135" s="22">
        <v>5</v>
      </c>
      <c r="D135" s="19" t="s">
        <v>272</v>
      </c>
      <c r="E135" s="23">
        <f t="shared" si="17"/>
        <v>1.1802134230447653E-6</v>
      </c>
      <c r="F135" s="23">
        <f t="shared" si="17"/>
        <v>4.3024953637717835E-2</v>
      </c>
      <c r="G135" s="23">
        <f t="shared" si="17"/>
        <v>2.3970641611285239E-2</v>
      </c>
      <c r="H135" s="23">
        <f t="shared" si="17"/>
        <v>6.2856455593340464E-3</v>
      </c>
      <c r="I135" s="23">
        <f t="shared" si="17"/>
        <v>4.2134496442314712E-4</v>
      </c>
      <c r="J135" s="24">
        <f t="shared" si="17"/>
        <v>1.908279785474769E-6</v>
      </c>
      <c r="L135" s="9" t="s">
        <v>272</v>
      </c>
      <c r="M135" s="23">
        <f t="shared" si="15"/>
        <v>1.6012517825777366E-5</v>
      </c>
      <c r="N135" s="23">
        <f t="shared" si="13"/>
        <v>0.58374004533845258</v>
      </c>
      <c r="O135" s="23">
        <f t="shared" si="16"/>
        <v>0.32522111560619571</v>
      </c>
      <c r="P135" s="23">
        <f t="shared" si="16"/>
        <v>8.5280348113391316E-2</v>
      </c>
      <c r="Q135" s="23">
        <f t="shared" si="16"/>
        <v>5.7165878830809308E-3</v>
      </c>
      <c r="R135" s="24">
        <f t="shared" si="16"/>
        <v>2.5890541053714443E-5</v>
      </c>
    </row>
    <row r="136" spans="1:18" x14ac:dyDescent="0.25">
      <c r="A136">
        <v>122</v>
      </c>
      <c r="B136" s="21">
        <f t="shared" ca="1" si="14"/>
        <v>14</v>
      </c>
      <c r="C136" s="22">
        <v>14</v>
      </c>
      <c r="D136" s="19" t="s">
        <v>273</v>
      </c>
      <c r="E136" s="23">
        <f t="shared" si="17"/>
        <v>6.0046941846665124E-7</v>
      </c>
      <c r="F136" s="23">
        <f t="shared" si="17"/>
        <v>2.189025170019197E-2</v>
      </c>
      <c r="G136" s="23">
        <f t="shared" si="17"/>
        <v>1.2195791835232339E-2</v>
      </c>
      <c r="H136" s="23">
        <f t="shared" si="17"/>
        <v>3.1980130542521744E-3</v>
      </c>
      <c r="I136" s="23">
        <f t="shared" si="17"/>
        <v>2.143720456155349E-4</v>
      </c>
      <c r="J136" s="24">
        <f t="shared" si="17"/>
        <v>1.2945270526857222E-6</v>
      </c>
      <c r="L136" s="9" t="s">
        <v>273</v>
      </c>
      <c r="M136" s="23">
        <f t="shared" si="15"/>
        <v>1.6012379636053254E-5</v>
      </c>
      <c r="N136" s="23">
        <f t="shared" si="13"/>
        <v>0.58373500760005959</v>
      </c>
      <c r="O136" s="23">
        <f t="shared" si="16"/>
        <v>0.32521830891353626</v>
      </c>
      <c r="P136" s="23">
        <f t="shared" si="16"/>
        <v>8.5279612134958313E-2</v>
      </c>
      <c r="Q136" s="23">
        <f t="shared" si="16"/>
        <v>5.716538548322274E-3</v>
      </c>
      <c r="R136" s="24">
        <f t="shared" si="16"/>
        <v>3.4520423487472095E-5</v>
      </c>
    </row>
    <row r="137" spans="1:18" x14ac:dyDescent="0.25">
      <c r="A137">
        <v>123</v>
      </c>
      <c r="B137" s="21">
        <f t="shared" ca="1" si="14"/>
        <v>4</v>
      </c>
      <c r="C137" s="22">
        <v>3</v>
      </c>
      <c r="D137" s="19" t="s">
        <v>274</v>
      </c>
      <c r="E137" s="23">
        <f t="shared" si="17"/>
        <v>1.6012379636053255E-6</v>
      </c>
      <c r="F137" s="23">
        <f t="shared" si="17"/>
        <v>4.621235476833805E-2</v>
      </c>
      <c r="G137" s="23">
        <f t="shared" si="17"/>
        <v>2.2358758737805618E-2</v>
      </c>
      <c r="H137" s="23">
        <f t="shared" si="17"/>
        <v>5.3299757584348946E-3</v>
      </c>
      <c r="I137" s="23">
        <f t="shared" si="17"/>
        <v>3.3346474865213264E-4</v>
      </c>
      <c r="J137" s="24">
        <f t="shared" si="17"/>
        <v>1.7260211743736049E-6</v>
      </c>
      <c r="L137" s="9" t="s">
        <v>274</v>
      </c>
      <c r="M137" s="23">
        <f t="shared" si="15"/>
        <v>2.1569014850122156E-5</v>
      </c>
      <c r="N137" s="23">
        <f t="shared" si="13"/>
        <v>0.62249021626561807</v>
      </c>
      <c r="O137" s="23">
        <f t="shared" si="16"/>
        <v>0.30117722050518086</v>
      </c>
      <c r="P137" s="23">
        <f t="shared" si="16"/>
        <v>7.1795903480595571E-2</v>
      </c>
      <c r="Q137" s="23">
        <f t="shared" si="16"/>
        <v>4.4918408626008046E-3</v>
      </c>
      <c r="R137" s="24">
        <f t="shared" si="16"/>
        <v>2.3249871154607287E-5</v>
      </c>
    </row>
    <row r="138" spans="1:18" x14ac:dyDescent="0.25">
      <c r="A138">
        <v>124</v>
      </c>
      <c r="B138" s="21">
        <f t="shared" ca="1" si="14"/>
        <v>2</v>
      </c>
      <c r="C138" s="22">
        <v>4</v>
      </c>
      <c r="D138" s="19" t="s">
        <v>275</v>
      </c>
      <c r="E138" s="23">
        <f t="shared" si="17"/>
        <v>2.1569014850122157E-6</v>
      </c>
      <c r="F138" s="23">
        <f t="shared" si="17"/>
        <v>4.9280475454361428E-2</v>
      </c>
      <c r="G138" s="23">
        <f t="shared" si="17"/>
        <v>2.0705933909731185E-2</v>
      </c>
      <c r="H138" s="23">
        <f t="shared" si="17"/>
        <v>4.4872439675372232E-3</v>
      </c>
      <c r="I138" s="23">
        <f t="shared" si="17"/>
        <v>2.6202405031838029E-4</v>
      </c>
      <c r="J138" s="24">
        <f t="shared" si="17"/>
        <v>1.1624935577303644E-6</v>
      </c>
      <c r="L138" s="9" t="s">
        <v>275</v>
      </c>
      <c r="M138" s="23">
        <f t="shared" si="15"/>
        <v>2.8859117435681669E-5</v>
      </c>
      <c r="N138" s="23">
        <f t="shared" si="13"/>
        <v>0.65936763375893803</v>
      </c>
      <c r="O138" s="23">
        <f t="shared" si="16"/>
        <v>0.27704324118123141</v>
      </c>
      <c r="P138" s="23">
        <f t="shared" si="16"/>
        <v>6.0038857370890743E-2</v>
      </c>
      <c r="Q138" s="23">
        <f t="shared" si="16"/>
        <v>3.5058545286634972E-3</v>
      </c>
      <c r="R138" s="24">
        <f t="shared" si="16"/>
        <v>1.5554042840567645E-5</v>
      </c>
    </row>
    <row r="139" spans="1:18" x14ac:dyDescent="0.25">
      <c r="A139">
        <v>125</v>
      </c>
      <c r="B139" s="21">
        <f t="shared" ca="1" si="14"/>
        <v>16</v>
      </c>
      <c r="C139" s="22">
        <v>4</v>
      </c>
      <c r="D139" s="19" t="s">
        <v>276</v>
      </c>
      <c r="E139" s="23">
        <f t="shared" si="17"/>
        <v>2.8859117435681669E-6</v>
      </c>
      <c r="F139" s="23">
        <f t="shared" si="17"/>
        <v>5.2199937672582589E-2</v>
      </c>
      <c r="G139" s="23">
        <f t="shared" si="17"/>
        <v>1.9046722831209662E-2</v>
      </c>
      <c r="H139" s="23">
        <f t="shared" si="17"/>
        <v>3.7524285856806714E-3</v>
      </c>
      <c r="I139" s="23">
        <f t="shared" si="17"/>
        <v>2.0450818083870401E-4</v>
      </c>
      <c r="J139" s="24">
        <f t="shared" si="17"/>
        <v>7.777021420283823E-7</v>
      </c>
      <c r="L139" s="9" t="s">
        <v>276</v>
      </c>
      <c r="M139" s="23">
        <f t="shared" si="15"/>
        <v>3.8372780894278831E-5</v>
      </c>
      <c r="N139" s="23">
        <f t="shared" si="13"/>
        <v>0.69408109082657732</v>
      </c>
      <c r="O139" s="23">
        <f t="shared" si="16"/>
        <v>0.25325643571220419</v>
      </c>
      <c r="P139" s="23">
        <f t="shared" si="16"/>
        <v>4.9894498769987021E-2</v>
      </c>
      <c r="Q139" s="23">
        <f t="shared" si="16"/>
        <v>2.7192611249810305E-3</v>
      </c>
      <c r="R139" s="24">
        <f t="shared" si="16"/>
        <v>1.0340785356162272E-5</v>
      </c>
    </row>
    <row r="140" spans="1:18" x14ac:dyDescent="0.25">
      <c r="A140">
        <v>126</v>
      </c>
      <c r="B140" s="21">
        <f t="shared" ca="1" si="14"/>
        <v>8</v>
      </c>
      <c r="C140" s="22">
        <v>2</v>
      </c>
      <c r="D140" s="19" t="s">
        <v>277</v>
      </c>
      <c r="E140" s="23">
        <f t="shared" si="17"/>
        <v>3.8372780894278831E-6</v>
      </c>
      <c r="F140" s="23">
        <f t="shared" si="17"/>
        <v>5.4948086357104034E-2</v>
      </c>
      <c r="G140" s="23">
        <f t="shared" si="17"/>
        <v>1.7411379955214041E-2</v>
      </c>
      <c r="H140" s="23">
        <f t="shared" si="17"/>
        <v>3.1184061731241888E-3</v>
      </c>
      <c r="I140" s="23">
        <f t="shared" si="17"/>
        <v>1.5862356562389344E-4</v>
      </c>
      <c r="J140" s="24">
        <f t="shared" si="17"/>
        <v>5.170392678081136E-7</v>
      </c>
      <c r="L140" s="9" t="s">
        <v>277</v>
      </c>
      <c r="M140" s="23">
        <f t="shared" si="15"/>
        <v>5.0730234664704034E-5</v>
      </c>
      <c r="N140" s="23">
        <f t="shared" si="13"/>
        <v>0.72643401137703711</v>
      </c>
      <c r="O140" s="23">
        <f t="shared" si="16"/>
        <v>0.23018487854655981</v>
      </c>
      <c r="P140" s="23">
        <f t="shared" si="16"/>
        <v>4.122648222402827E-2</v>
      </c>
      <c r="Q140" s="23">
        <f t="shared" si="16"/>
        <v>2.0970621674833993E-3</v>
      </c>
      <c r="R140" s="24">
        <f t="shared" si="16"/>
        <v>6.8354502268255036E-6</v>
      </c>
    </row>
    <row r="141" spans="1:18" x14ac:dyDescent="0.25">
      <c r="A141">
        <v>127</v>
      </c>
      <c r="B141" s="21">
        <f t="shared" ca="1" si="14"/>
        <v>3</v>
      </c>
      <c r="C141" s="22">
        <v>11</v>
      </c>
      <c r="D141" s="19" t="s">
        <v>278</v>
      </c>
      <c r="E141" s="23">
        <f t="shared" si="17"/>
        <v>1.9023837999264012E-6</v>
      </c>
      <c r="F141" s="23">
        <f t="shared" si="17"/>
        <v>2.724127542663889E-2</v>
      </c>
      <c r="G141" s="23">
        <f t="shared" si="17"/>
        <v>8.6319329454959924E-3</v>
      </c>
      <c r="H141" s="23">
        <f t="shared" si="17"/>
        <v>1.54599308340106E-3</v>
      </c>
      <c r="I141" s="23">
        <f t="shared" si="17"/>
        <v>1.2232862643653163E-4</v>
      </c>
      <c r="J141" s="24">
        <f t="shared" si="17"/>
        <v>3.4177251134127521E-7</v>
      </c>
      <c r="L141" s="9" t="s">
        <v>278</v>
      </c>
      <c r="M141" s="23">
        <f t="shared" si="15"/>
        <v>5.0671085646645575E-5</v>
      </c>
      <c r="N141" s="23">
        <f t="shared" si="13"/>
        <v>0.72558702419589727</v>
      </c>
      <c r="O141" s="23">
        <f t="shared" si="16"/>
        <v>0.22991649402935971</v>
      </c>
      <c r="P141" s="23">
        <f t="shared" si="16"/>
        <v>4.1178414125040107E-2</v>
      </c>
      <c r="Q141" s="23">
        <f t="shared" si="16"/>
        <v>3.25829325682957E-3</v>
      </c>
      <c r="R141" s="24">
        <f t="shared" si="16"/>
        <v>9.103307226708352E-6</v>
      </c>
    </row>
    <row r="142" spans="1:18" x14ac:dyDescent="0.25">
      <c r="A142">
        <v>128</v>
      </c>
      <c r="B142" s="21">
        <f t="shared" ca="1" si="14"/>
        <v>4</v>
      </c>
      <c r="C142" s="22">
        <v>12</v>
      </c>
      <c r="D142" s="19" t="s">
        <v>279</v>
      </c>
      <c r="E142" s="23">
        <f t="shared" si="17"/>
        <v>1.900165711749209E-6</v>
      </c>
      <c r="F142" s="23">
        <f t="shared" si="17"/>
        <v>2.7209513407346148E-2</v>
      </c>
      <c r="G142" s="23">
        <f t="shared" si="17"/>
        <v>8.6218685261009887E-3</v>
      </c>
      <c r="H142" s="23">
        <f t="shared" si="17"/>
        <v>1.544190529689004E-3</v>
      </c>
      <c r="I142" s="23">
        <f t="shared" si="17"/>
        <v>1.900671066483916E-4</v>
      </c>
      <c r="J142" s="24">
        <f t="shared" si="17"/>
        <v>4.5516536133541761E-7</v>
      </c>
      <c r="L142" s="9" t="s">
        <v>279</v>
      </c>
      <c r="M142" s="23">
        <f t="shared" si="15"/>
        <v>5.0579375257150906E-5</v>
      </c>
      <c r="N142" s="23">
        <f t="shared" ref="N142:N205" si="18">F142/SUM($E142:$J142)</f>
        <v>0.7242737729056975</v>
      </c>
      <c r="O142" s="23">
        <f t="shared" si="16"/>
        <v>0.22950036457506456</v>
      </c>
      <c r="P142" s="23">
        <f t="shared" si="16"/>
        <v>4.1103884670026743E-2</v>
      </c>
      <c r="Q142" s="23">
        <f t="shared" si="16"/>
        <v>5.0592826992758326E-3</v>
      </c>
      <c r="R142" s="24">
        <f t="shared" si="16"/>
        <v>1.2115774678329372E-5</v>
      </c>
    </row>
    <row r="143" spans="1:18" x14ac:dyDescent="0.25">
      <c r="A143">
        <v>129</v>
      </c>
      <c r="B143" s="21">
        <f t="shared" ca="1" si="14"/>
        <v>4</v>
      </c>
      <c r="C143" s="22">
        <v>18</v>
      </c>
      <c r="D143" s="19" t="s">
        <v>280</v>
      </c>
      <c r="E143" s="23">
        <f t="shared" si="17"/>
        <v>1.896726572143159E-6</v>
      </c>
      <c r="F143" s="23">
        <f t="shared" si="17"/>
        <v>2.7160266483963656E-2</v>
      </c>
      <c r="G143" s="23">
        <f t="shared" si="17"/>
        <v>8.6062636715649211E-3</v>
      </c>
      <c r="H143" s="23">
        <f t="shared" si="17"/>
        <v>1.5413956751260027E-3</v>
      </c>
      <c r="I143" s="23">
        <f t="shared" si="17"/>
        <v>1.897231012228437E-4</v>
      </c>
      <c r="J143" s="24">
        <f t="shared" si="17"/>
        <v>6.0578873391646867E-7</v>
      </c>
      <c r="L143" s="9" t="s">
        <v>280</v>
      </c>
      <c r="M143" s="23">
        <f t="shared" si="15"/>
        <v>5.0579170988537854E-5</v>
      </c>
      <c r="N143" s="23">
        <f t="shared" si="18"/>
        <v>0.72427084787156437</v>
      </c>
      <c r="O143" s="23">
        <f t="shared" si="16"/>
        <v>0.22949943772057244</v>
      </c>
      <c r="P143" s="23">
        <f t="shared" si="16"/>
        <v>4.110371866889545E-2</v>
      </c>
      <c r="Q143" s="23">
        <f t="shared" si="16"/>
        <v>5.0592622669819428E-3</v>
      </c>
      <c r="R143" s="24">
        <f t="shared" si="16"/>
        <v>1.6154300997148838E-5</v>
      </c>
    </row>
    <row r="144" spans="1:18" x14ac:dyDescent="0.25">
      <c r="A144">
        <v>130</v>
      </c>
      <c r="B144" s="21">
        <f t="shared" ref="B144:B207" ca="1" si="19">IF(RAND()&gt;$B$11,RANDBETWEEN(1,$B$9),RANDBETWEEN(1,20))</f>
        <v>4</v>
      </c>
      <c r="C144" s="22">
        <v>4</v>
      </c>
      <c r="D144" s="19" t="s">
        <v>281</v>
      </c>
      <c r="E144" s="23">
        <f t="shared" si="17"/>
        <v>5.0579170988537858E-6</v>
      </c>
      <c r="F144" s="23">
        <f t="shared" si="17"/>
        <v>5.7338108789832178E-2</v>
      </c>
      <c r="G144" s="23">
        <f t="shared" si="17"/>
        <v>1.5778086343289355E-2</v>
      </c>
      <c r="H144" s="23">
        <f t="shared" si="17"/>
        <v>2.5689824168059656E-3</v>
      </c>
      <c r="I144" s="23">
        <f t="shared" si="17"/>
        <v>2.9512363224061332E-4</v>
      </c>
      <c r="J144" s="24">
        <f t="shared" si="17"/>
        <v>8.0771504985744189E-7</v>
      </c>
      <c r="L144" s="9" t="s">
        <v>281</v>
      </c>
      <c r="M144" s="23">
        <f t="shared" si="15"/>
        <v>6.6563656398322313E-5</v>
      </c>
      <c r="N144" s="23">
        <f t="shared" si="18"/>
        <v>0.75458614631721244</v>
      </c>
      <c r="O144" s="23">
        <f t="shared" si="16"/>
        <v>0.20764419373654405</v>
      </c>
      <c r="P144" s="23">
        <f t="shared" si="16"/>
        <v>3.3808553905392356E-2</v>
      </c>
      <c r="Q144" s="23">
        <f t="shared" si="16"/>
        <v>3.8839126200666311E-3</v>
      </c>
      <c r="R144" s="24">
        <f t="shared" si="16"/>
        <v>1.0629764386341667E-5</v>
      </c>
    </row>
    <row r="145" spans="1:18" x14ac:dyDescent="0.25">
      <c r="A145">
        <v>131</v>
      </c>
      <c r="B145" s="21">
        <f t="shared" ca="1" si="19"/>
        <v>7</v>
      </c>
      <c r="C145" s="22">
        <v>8</v>
      </c>
      <c r="D145" s="19" t="s">
        <v>282</v>
      </c>
      <c r="E145" s="23">
        <f t="shared" si="17"/>
        <v>2.4961371149370868E-6</v>
      </c>
      <c r="F145" s="23">
        <f t="shared" si="17"/>
        <v>2.8296980486895464E-2</v>
      </c>
      <c r="G145" s="23">
        <f t="shared" si="17"/>
        <v>1.4275538319387404E-2</v>
      </c>
      <c r="H145" s="23">
        <f t="shared" si="17"/>
        <v>2.1130346190870223E-3</v>
      </c>
      <c r="I145" s="23">
        <f t="shared" si="17"/>
        <v>2.2656156950388683E-4</v>
      </c>
      <c r="J145" s="24">
        <f t="shared" si="17"/>
        <v>5.3148821931708334E-7</v>
      </c>
      <c r="L145" s="9" t="s">
        <v>282</v>
      </c>
      <c r="M145" s="23">
        <f t="shared" si="15"/>
        <v>5.5574511608341975E-5</v>
      </c>
      <c r="N145" s="23">
        <f t="shared" si="18"/>
        <v>0.63000981041445481</v>
      </c>
      <c r="O145" s="23">
        <f t="shared" si="16"/>
        <v>0.31783352977631674</v>
      </c>
      <c r="P145" s="23">
        <f t="shared" si="16"/>
        <v>4.704503861769626E-2</v>
      </c>
      <c r="Q145" s="23">
        <f t="shared" si="16"/>
        <v>5.0442135165781081E-3</v>
      </c>
      <c r="R145" s="24">
        <f t="shared" si="16"/>
        <v>1.1833163345627636E-5</v>
      </c>
    </row>
    <row r="146" spans="1:18" x14ac:dyDescent="0.25">
      <c r="A146">
        <v>132</v>
      </c>
      <c r="B146" s="21">
        <f t="shared" ca="1" si="19"/>
        <v>6</v>
      </c>
      <c r="C146" s="22">
        <v>1</v>
      </c>
      <c r="D146" s="19" t="s">
        <v>283</v>
      </c>
      <c r="E146" s="23">
        <f t="shared" si="17"/>
        <v>5.5574511608341975E-6</v>
      </c>
      <c r="F146" s="23">
        <f t="shared" si="17"/>
        <v>4.9875776657811004E-2</v>
      </c>
      <c r="G146" s="23">
        <f t="shared" si="17"/>
        <v>2.1851055172121776E-2</v>
      </c>
      <c r="H146" s="23">
        <f t="shared" si="17"/>
        <v>2.9403149136060162E-3</v>
      </c>
      <c r="I146" s="23">
        <f t="shared" si="17"/>
        <v>2.9424578846705629E-4</v>
      </c>
      <c r="J146" s="24">
        <f t="shared" si="17"/>
        <v>5.9165816728138187E-7</v>
      </c>
      <c r="L146" s="9" t="s">
        <v>283</v>
      </c>
      <c r="M146" s="23">
        <f t="shared" si="15"/>
        <v>7.4131431272251458E-5</v>
      </c>
      <c r="N146" s="23">
        <f t="shared" si="18"/>
        <v>0.66529828197422969</v>
      </c>
      <c r="O146" s="23">
        <f t="shared" si="16"/>
        <v>0.29147354566678257</v>
      </c>
      <c r="P146" s="23">
        <f t="shared" si="16"/>
        <v>3.9221172913383222E-2</v>
      </c>
      <c r="Q146" s="23">
        <f t="shared" si="16"/>
        <v>3.9249758232010844E-3</v>
      </c>
      <c r="R146" s="24">
        <f t="shared" si="16"/>
        <v>7.8921911313571249E-6</v>
      </c>
    </row>
    <row r="147" spans="1:18" x14ac:dyDescent="0.25">
      <c r="A147">
        <v>133</v>
      </c>
      <c r="B147" s="21">
        <f t="shared" ca="1" si="19"/>
        <v>1</v>
      </c>
      <c r="C147" s="22">
        <v>5</v>
      </c>
      <c r="D147" s="19" t="s">
        <v>284</v>
      </c>
      <c r="E147" s="23">
        <f t="shared" si="17"/>
        <v>2.7799286727094296E-6</v>
      </c>
      <c r="F147" s="23">
        <f t="shared" si="17"/>
        <v>5.2669447322959848E-2</v>
      </c>
      <c r="G147" s="23">
        <f t="shared" si="17"/>
        <v>2.0038806264591303E-2</v>
      </c>
      <c r="H147" s="23">
        <f t="shared" si="17"/>
        <v>2.4513233070864514E-3</v>
      </c>
      <c r="I147" s="23">
        <f t="shared" si="17"/>
        <v>2.2895692302006326E-4</v>
      </c>
      <c r="J147" s="24">
        <f t="shared" si="17"/>
        <v>3.9460955656785628E-7</v>
      </c>
      <c r="L147" s="9" t="s">
        <v>284</v>
      </c>
      <c r="M147" s="23">
        <f t="shared" si="15"/>
        <v>3.6873135432702519E-5</v>
      </c>
      <c r="N147" s="23">
        <f t="shared" si="18"/>
        <v>0.69861060946295916</v>
      </c>
      <c r="O147" s="23">
        <f t="shared" si="16"/>
        <v>0.26579589057722391</v>
      </c>
      <c r="P147" s="23">
        <f t="shared" si="16"/>
        <v>3.2514494770631369E-2</v>
      </c>
      <c r="Q147" s="23">
        <f t="shared" si="16"/>
        <v>3.0368979296671581E-3</v>
      </c>
      <c r="R147" s="24">
        <f t="shared" si="16"/>
        <v>5.2341240857031631E-6</v>
      </c>
    </row>
    <row r="148" spans="1:18" x14ac:dyDescent="0.25">
      <c r="A148">
        <v>134</v>
      </c>
      <c r="B148" s="21">
        <f t="shared" ca="1" si="19"/>
        <v>5</v>
      </c>
      <c r="C148" s="22">
        <v>19</v>
      </c>
      <c r="D148" s="19" t="s">
        <v>285</v>
      </c>
      <c r="E148" s="23">
        <f t="shared" si="17"/>
        <v>1.3827425787263445E-6</v>
      </c>
      <c r="F148" s="23">
        <f t="shared" si="17"/>
        <v>2.6197897854860968E-2</v>
      </c>
      <c r="G148" s="23">
        <f t="shared" si="17"/>
        <v>9.9673458966458971E-3</v>
      </c>
      <c r="H148" s="23">
        <f t="shared" si="17"/>
        <v>1.2192935538986763E-3</v>
      </c>
      <c r="I148" s="23">
        <f t="shared" si="17"/>
        <v>1.1388367236251842E-4</v>
      </c>
      <c r="J148" s="24">
        <f t="shared" si="17"/>
        <v>2.6170620428515817E-7</v>
      </c>
      <c r="L148" s="9" t="s">
        <v>285</v>
      </c>
      <c r="M148" s="23">
        <f t="shared" si="15"/>
        <v>3.6873071099959339E-5</v>
      </c>
      <c r="N148" s="23">
        <f t="shared" si="18"/>
        <v>0.69860939059354665</v>
      </c>
      <c r="O148" s="23">
        <f t="shared" si="16"/>
        <v>0.26579542684180879</v>
      </c>
      <c r="P148" s="23">
        <f t="shared" si="16"/>
        <v>3.2514438042430274E-2</v>
      </c>
      <c r="Q148" s="23">
        <f t="shared" si="16"/>
        <v>3.0368926311762031E-3</v>
      </c>
      <c r="R148" s="24">
        <f t="shared" si="16"/>
        <v>6.97881993826771E-6</v>
      </c>
    </row>
    <row r="149" spans="1:18" x14ac:dyDescent="0.25">
      <c r="A149">
        <v>135</v>
      </c>
      <c r="B149" s="21">
        <f t="shared" ca="1" si="19"/>
        <v>12</v>
      </c>
      <c r="C149" s="22">
        <v>14</v>
      </c>
      <c r="D149" s="19" t="s">
        <v>286</v>
      </c>
      <c r="E149" s="23">
        <f t="shared" si="17"/>
        <v>1.3827401662484751E-6</v>
      </c>
      <c r="F149" s="23">
        <f t="shared" si="17"/>
        <v>2.6197852147257998E-2</v>
      </c>
      <c r="G149" s="23">
        <f t="shared" si="17"/>
        <v>9.9673285065678286E-3</v>
      </c>
      <c r="H149" s="23">
        <f t="shared" si="17"/>
        <v>1.2192914265911352E-3</v>
      </c>
      <c r="I149" s="23">
        <f t="shared" si="17"/>
        <v>1.1388347366910761E-4</v>
      </c>
      <c r="J149" s="24">
        <f t="shared" si="17"/>
        <v>3.489409969133855E-7</v>
      </c>
      <c r="L149" s="9" t="s">
        <v>286</v>
      </c>
      <c r="M149" s="23">
        <f t="shared" si="15"/>
        <v>3.6872985323317616E-5</v>
      </c>
      <c r="N149" s="23">
        <f t="shared" si="18"/>
        <v>0.69860776544094572</v>
      </c>
      <c r="O149" s="23">
        <f t="shared" si="16"/>
        <v>0.26579480853043896</v>
      </c>
      <c r="P149" s="23">
        <f t="shared" si="16"/>
        <v>3.2514362405136728E-2</v>
      </c>
      <c r="Q149" s="23">
        <f t="shared" si="16"/>
        <v>3.0368855665503553E-3</v>
      </c>
      <c r="R149" s="24">
        <f t="shared" si="16"/>
        <v>9.3050716048838653E-6</v>
      </c>
    </row>
    <row r="150" spans="1:18" x14ac:dyDescent="0.25">
      <c r="A150">
        <v>136</v>
      </c>
      <c r="B150" s="21">
        <f t="shared" ca="1" si="19"/>
        <v>6</v>
      </c>
      <c r="C150" s="22">
        <v>7</v>
      </c>
      <c r="D150" s="19" t="s">
        <v>287</v>
      </c>
      <c r="E150" s="23">
        <f t="shared" si="17"/>
        <v>1.3827369496244105E-6</v>
      </c>
      <c r="F150" s="23">
        <f t="shared" si="17"/>
        <v>2.6197791204035464E-2</v>
      </c>
      <c r="G150" s="23">
        <f t="shared" si="17"/>
        <v>1.8273393086467679E-2</v>
      </c>
      <c r="H150" s="23">
        <f t="shared" si="17"/>
        <v>2.0321476503210455E-3</v>
      </c>
      <c r="I150" s="23">
        <f t="shared" si="17"/>
        <v>1.7715165804877073E-4</v>
      </c>
      <c r="J150" s="24">
        <f t="shared" si="17"/>
        <v>4.6525358024419328E-7</v>
      </c>
      <c r="L150" s="9" t="s">
        <v>287</v>
      </c>
      <c r="M150" s="23">
        <f t="shared" si="15"/>
        <v>2.96201346964919E-5</v>
      </c>
      <c r="N150" s="23">
        <f t="shared" si="18"/>
        <v>0.56119286059787388</v>
      </c>
      <c r="O150" s="23">
        <f t="shared" si="16"/>
        <v>0.39144131118369097</v>
      </c>
      <c r="P150" s="23">
        <f t="shared" si="16"/>
        <v>4.3531408589333513E-2</v>
      </c>
      <c r="Q150" s="23">
        <f t="shared" si="16"/>
        <v>3.7948331203102384E-3</v>
      </c>
      <c r="R150" s="24">
        <f t="shared" si="16"/>
        <v>9.9663740949436356E-6</v>
      </c>
    </row>
    <row r="151" spans="1:18" x14ac:dyDescent="0.25">
      <c r="A151">
        <v>137</v>
      </c>
      <c r="B151" s="21">
        <f t="shared" ca="1" si="19"/>
        <v>12</v>
      </c>
      <c r="C151" s="22">
        <v>14</v>
      </c>
      <c r="D151" s="19" t="s">
        <v>288</v>
      </c>
      <c r="E151" s="23">
        <f t="shared" si="17"/>
        <v>1.1107550511184463E-6</v>
      </c>
      <c r="F151" s="23">
        <f t="shared" si="17"/>
        <v>2.104473227242027E-2</v>
      </c>
      <c r="G151" s="23">
        <f t="shared" si="17"/>
        <v>1.4679049169388411E-2</v>
      </c>
      <c r="H151" s="23">
        <f t="shared" si="17"/>
        <v>1.6324278221000067E-3</v>
      </c>
      <c r="I151" s="23">
        <f t="shared" si="17"/>
        <v>1.4230624201163393E-4</v>
      </c>
      <c r="J151" s="24">
        <f t="shared" si="17"/>
        <v>4.9831870474718178E-7</v>
      </c>
      <c r="L151" s="9" t="s">
        <v>288</v>
      </c>
      <c r="M151" s="23">
        <f t="shared" si="15"/>
        <v>2.962003629503776E-5</v>
      </c>
      <c r="N151" s="23">
        <f t="shared" si="18"/>
        <v>0.56119099625140478</v>
      </c>
      <c r="O151" s="23">
        <f t="shared" si="16"/>
        <v>0.3914400107711633</v>
      </c>
      <c r="P151" s="23">
        <f t="shared" si="16"/>
        <v>4.3531263973046318E-2</v>
      </c>
      <c r="Q151" s="23">
        <f t="shared" si="16"/>
        <v>3.7948205134432852E-3</v>
      </c>
      <c r="R151" s="24">
        <f t="shared" si="16"/>
        <v>1.3288454647354795E-5</v>
      </c>
    </row>
    <row r="152" spans="1:18" x14ac:dyDescent="0.25">
      <c r="A152">
        <v>138</v>
      </c>
      <c r="B152" s="21">
        <f t="shared" ca="1" si="19"/>
        <v>12</v>
      </c>
      <c r="C152" s="22">
        <v>17</v>
      </c>
      <c r="D152" s="19" t="s">
        <v>289</v>
      </c>
      <c r="E152" s="23">
        <f t="shared" si="17"/>
        <v>1.1107513610639159E-6</v>
      </c>
      <c r="F152" s="23">
        <f t="shared" si="17"/>
        <v>2.1044662359427677E-2</v>
      </c>
      <c r="G152" s="23">
        <f t="shared" si="17"/>
        <v>1.4679000403918624E-2</v>
      </c>
      <c r="H152" s="23">
        <f t="shared" si="17"/>
        <v>1.632422398989237E-3</v>
      </c>
      <c r="I152" s="23">
        <f t="shared" si="17"/>
        <v>1.423057692541232E-4</v>
      </c>
      <c r="J152" s="24">
        <f t="shared" si="17"/>
        <v>6.644227323677398E-7</v>
      </c>
      <c r="L152" s="9" t="s">
        <v>289</v>
      </c>
      <c r="M152" s="23">
        <f t="shared" si="15"/>
        <v>2.9619905094115926E-5</v>
      </c>
      <c r="N152" s="23">
        <f t="shared" si="18"/>
        <v>0.56118851047538143</v>
      </c>
      <c r="O152" s="23">
        <f t="shared" si="16"/>
        <v>0.3914382769012334</v>
      </c>
      <c r="P152" s="23">
        <f t="shared" si="16"/>
        <v>4.3531071152824737E-2</v>
      </c>
      <c r="Q152" s="23">
        <f t="shared" si="16"/>
        <v>3.7948037044176451E-3</v>
      </c>
      <c r="R152" s="24">
        <f t="shared" si="16"/>
        <v>1.771786104880873E-5</v>
      </c>
    </row>
    <row r="153" spans="1:18" x14ac:dyDescent="0.25">
      <c r="A153">
        <v>139</v>
      </c>
      <c r="B153" s="21">
        <f t="shared" ca="1" si="19"/>
        <v>7</v>
      </c>
      <c r="C153" s="22">
        <v>16</v>
      </c>
      <c r="D153" s="19" t="s">
        <v>290</v>
      </c>
      <c r="E153" s="23">
        <f t="shared" si="17"/>
        <v>1.1107464410293472E-6</v>
      </c>
      <c r="F153" s="23">
        <f t="shared" si="17"/>
        <v>2.1044569142826802E-2</v>
      </c>
      <c r="G153" s="23">
        <f t="shared" si="17"/>
        <v>1.4678935383796252E-2</v>
      </c>
      <c r="H153" s="23">
        <f t="shared" si="17"/>
        <v>1.6324151682309276E-3</v>
      </c>
      <c r="I153" s="23">
        <f t="shared" si="17"/>
        <v>1.4230513891566168E-4</v>
      </c>
      <c r="J153" s="24">
        <f t="shared" si="17"/>
        <v>8.8589305244043655E-7</v>
      </c>
      <c r="L153" s="9" t="s">
        <v>290</v>
      </c>
      <c r="M153" s="23">
        <f t="shared" si="15"/>
        <v>2.9619730161361487E-5</v>
      </c>
      <c r="N153" s="23">
        <f t="shared" si="18"/>
        <v>0.56118519614160534</v>
      </c>
      <c r="O153" s="23">
        <f t="shared" si="16"/>
        <v>0.39143596509855361</v>
      </c>
      <c r="P153" s="23">
        <f t="shared" si="16"/>
        <v>4.35308140618531E-2</v>
      </c>
      <c r="Q153" s="23">
        <f t="shared" si="16"/>
        <v>3.7947812926150929E-3</v>
      </c>
      <c r="R153" s="24">
        <f t="shared" si="16"/>
        <v>2.3623675211413353E-5</v>
      </c>
    </row>
    <row r="154" spans="1:18" x14ac:dyDescent="0.25">
      <c r="A154">
        <v>140</v>
      </c>
      <c r="B154" s="21">
        <f t="shared" ca="1" si="19"/>
        <v>2</v>
      </c>
      <c r="C154" s="22">
        <v>8</v>
      </c>
      <c r="D154" s="19" t="s">
        <v>291</v>
      </c>
      <c r="E154" s="23">
        <f t="shared" si="17"/>
        <v>1.1107398810510557E-6</v>
      </c>
      <c r="F154" s="23">
        <f t="shared" si="17"/>
        <v>2.10444448553102E-2</v>
      </c>
      <c r="G154" s="23">
        <f t="shared" si="17"/>
        <v>2.6911222600525562E-2</v>
      </c>
      <c r="H154" s="23">
        <f t="shared" si="17"/>
        <v>2.7206758788658188E-3</v>
      </c>
      <c r="I154" s="23">
        <f t="shared" si="17"/>
        <v>2.2136224206921375E-4</v>
      </c>
      <c r="J154" s="24">
        <f t="shared" si="17"/>
        <v>1.1811837605706677E-6</v>
      </c>
      <c r="L154" s="9" t="s">
        <v>291</v>
      </c>
      <c r="M154" s="23">
        <f t="shared" si="15"/>
        <v>2.1822002663989443E-5</v>
      </c>
      <c r="N154" s="23">
        <f t="shared" si="18"/>
        <v>0.41344687404237473</v>
      </c>
      <c r="O154" s="23">
        <f t="shared" si="16"/>
        <v>0.52870773913707003</v>
      </c>
      <c r="P154" s="23">
        <f t="shared" si="16"/>
        <v>5.3451395136979614E-2</v>
      </c>
      <c r="Q154" s="23">
        <f t="shared" si="16"/>
        <v>4.3489637119809325E-3</v>
      </c>
      <c r="R154" s="24">
        <f t="shared" si="16"/>
        <v>2.3205968930766593E-5</v>
      </c>
    </row>
    <row r="155" spans="1:18" x14ac:dyDescent="0.25">
      <c r="A155">
        <v>141</v>
      </c>
      <c r="B155" s="21">
        <f t="shared" ca="1" si="19"/>
        <v>20</v>
      </c>
      <c r="C155" s="22">
        <v>1</v>
      </c>
      <c r="D155" s="19" t="s">
        <v>292</v>
      </c>
      <c r="E155" s="23">
        <f t="shared" si="17"/>
        <v>2.1822002663989444E-6</v>
      </c>
      <c r="F155" s="23">
        <f t="shared" si="17"/>
        <v>3.2731210861687995E-2</v>
      </c>
      <c r="G155" s="23">
        <f t="shared" si="17"/>
        <v>3.634865706567357E-2</v>
      </c>
      <c r="H155" s="23">
        <f t="shared" si="17"/>
        <v>3.3407121960612259E-3</v>
      </c>
      <c r="I155" s="23">
        <f t="shared" si="17"/>
        <v>2.5368954986555438E-4</v>
      </c>
      <c r="J155" s="24">
        <f t="shared" si="17"/>
        <v>1.1602984465383297E-6</v>
      </c>
      <c r="L155" s="9" t="s">
        <v>292</v>
      </c>
      <c r="M155" s="23">
        <f t="shared" si="15"/>
        <v>3.0025756229228826E-5</v>
      </c>
      <c r="N155" s="23">
        <f t="shared" si="18"/>
        <v>0.45036167099471025</v>
      </c>
      <c r="O155" s="23">
        <f t="shared" si="16"/>
        <v>0.50013554352404443</v>
      </c>
      <c r="P155" s="23">
        <f t="shared" si="16"/>
        <v>4.5966179903585487E-2</v>
      </c>
      <c r="Q155" s="23">
        <f t="shared" si="16"/>
        <v>3.4906148163641386E-3</v>
      </c>
      <c r="R155" s="24">
        <f t="shared" si="16"/>
        <v>1.5965005066379015E-5</v>
      </c>
    </row>
    <row r="156" spans="1:18" x14ac:dyDescent="0.25">
      <c r="A156">
        <v>142</v>
      </c>
      <c r="B156" s="21">
        <f t="shared" ca="1" si="19"/>
        <v>8</v>
      </c>
      <c r="C156" s="22">
        <v>20</v>
      </c>
      <c r="D156" s="19" t="s">
        <v>293</v>
      </c>
      <c r="E156" s="23">
        <f t="shared" si="17"/>
        <v>1.1259658585960809E-6</v>
      </c>
      <c r="F156" s="23">
        <f t="shared" si="17"/>
        <v>1.6888562662301633E-2</v>
      </c>
      <c r="G156" s="23">
        <f t="shared" si="17"/>
        <v>1.8755082882151667E-2</v>
      </c>
      <c r="H156" s="23">
        <f t="shared" si="17"/>
        <v>1.7237317463844558E-3</v>
      </c>
      <c r="I156" s="23">
        <f t="shared" si="17"/>
        <v>1.3089805561365518E-4</v>
      </c>
      <c r="J156" s="24">
        <f t="shared" si="17"/>
        <v>7.9825025331895079E-7</v>
      </c>
      <c r="L156" s="9" t="s">
        <v>293</v>
      </c>
      <c r="M156" s="23">
        <f t="shared" si="15"/>
        <v>3.0025596442962383E-5</v>
      </c>
      <c r="N156" s="23">
        <f t="shared" si="18"/>
        <v>0.45035927433201145</v>
      </c>
      <c r="O156" s="23">
        <f t="shared" si="16"/>
        <v>0.50013288198271288</v>
      </c>
      <c r="P156" s="23">
        <f t="shared" si="16"/>
        <v>4.5965935288122241E-2</v>
      </c>
      <c r="Q156" s="23">
        <f t="shared" si="16"/>
        <v>3.4905962405685832E-3</v>
      </c>
      <c r="R156" s="24">
        <f t="shared" si="16"/>
        <v>2.1286560141825185E-5</v>
      </c>
    </row>
    <row r="157" spans="1:18" x14ac:dyDescent="0.25">
      <c r="A157">
        <v>143</v>
      </c>
      <c r="B157" s="21">
        <f t="shared" ca="1" si="19"/>
        <v>3</v>
      </c>
      <c r="C157" s="22">
        <v>18</v>
      </c>
      <c r="D157" s="19" t="s">
        <v>294</v>
      </c>
      <c r="E157" s="23">
        <f t="shared" si="17"/>
        <v>1.1259598666110894E-6</v>
      </c>
      <c r="F157" s="23">
        <f t="shared" si="17"/>
        <v>1.6888472787450429E-2</v>
      </c>
      <c r="G157" s="23">
        <f t="shared" si="17"/>
        <v>1.8754983074351732E-2</v>
      </c>
      <c r="H157" s="23">
        <f t="shared" si="17"/>
        <v>1.7237225733045839E-3</v>
      </c>
      <c r="I157" s="23">
        <f t="shared" si="17"/>
        <v>1.3089735902132186E-4</v>
      </c>
      <c r="J157" s="24">
        <f t="shared" si="17"/>
        <v>1.0643280070912593E-6</v>
      </c>
      <c r="L157" s="9" t="s">
        <v>294</v>
      </c>
      <c r="M157" s="23">
        <f t="shared" ref="M157:M220" si="20">E157/SUM($E157:$J157)</f>
        <v>3.0025383397252569E-5</v>
      </c>
      <c r="N157" s="23">
        <f t="shared" si="18"/>
        <v>0.45035607882142586</v>
      </c>
      <c r="O157" s="23">
        <f t="shared" si="16"/>
        <v>0.50012933330500231</v>
      </c>
      <c r="P157" s="23">
        <f t="shared" si="16"/>
        <v>4.5965609138221127E-2</v>
      </c>
      <c r="Q157" s="23">
        <f t="shared" si="16"/>
        <v>3.4905714731487195E-3</v>
      </c>
      <c r="R157" s="24">
        <f t="shared" si="16"/>
        <v>2.8381878804910216E-5</v>
      </c>
    </row>
    <row r="158" spans="1:18" x14ac:dyDescent="0.25">
      <c r="A158">
        <v>144</v>
      </c>
      <c r="B158" s="21">
        <f t="shared" ca="1" si="19"/>
        <v>16</v>
      </c>
      <c r="C158" s="22">
        <v>4</v>
      </c>
      <c r="D158" s="19" t="s">
        <v>295</v>
      </c>
      <c r="E158" s="23">
        <f t="shared" si="17"/>
        <v>3.002538339725257E-6</v>
      </c>
      <c r="F158" s="23">
        <f t="shared" si="17"/>
        <v>3.565318957336288E-2</v>
      </c>
      <c r="G158" s="23">
        <f t="shared" si="17"/>
        <v>3.4383891664718912E-2</v>
      </c>
      <c r="H158" s="23">
        <f t="shared" si="17"/>
        <v>2.8728505711388204E-3</v>
      </c>
      <c r="I158" s="23">
        <f t="shared" si="17"/>
        <v>2.0361666926700864E-4</v>
      </c>
      <c r="J158" s="24">
        <f t="shared" si="17"/>
        <v>1.4190939402455109E-6</v>
      </c>
      <c r="L158" s="9" t="s">
        <v>295</v>
      </c>
      <c r="M158" s="23">
        <f t="shared" si="20"/>
        <v>4.1064301090096776E-5</v>
      </c>
      <c r="N158" s="23">
        <f t="shared" si="18"/>
        <v>0.48761186230076253</v>
      </c>
      <c r="O158" s="23">
        <f t="shared" si="16"/>
        <v>0.47025227331434666</v>
      </c>
      <c r="P158" s="23">
        <f t="shared" si="16"/>
        <v>3.9290622630615876E-2</v>
      </c>
      <c r="Q158" s="23">
        <f t="shared" si="16"/>
        <v>2.7847691745072579E-3</v>
      </c>
      <c r="R158" s="24">
        <f t="shared" si="16"/>
        <v>1.9408278677535805E-5</v>
      </c>
    </row>
    <row r="159" spans="1:18" x14ac:dyDescent="0.25">
      <c r="A159">
        <v>145</v>
      </c>
      <c r="B159" s="21">
        <f t="shared" ca="1" si="19"/>
        <v>16</v>
      </c>
      <c r="C159" s="22">
        <v>5</v>
      </c>
      <c r="D159" s="19" t="s">
        <v>296</v>
      </c>
      <c r="E159" s="23">
        <f t="shared" si="17"/>
        <v>1.5399112908786291E-6</v>
      </c>
      <c r="F159" s="23">
        <f t="shared" si="17"/>
        <v>3.8602605765477034E-2</v>
      </c>
      <c r="G159" s="23">
        <f t="shared" si="17"/>
        <v>3.2329843790361336E-2</v>
      </c>
      <c r="H159" s="23">
        <f t="shared" si="17"/>
        <v>2.4556639144134923E-3</v>
      </c>
      <c r="I159" s="23">
        <f t="shared" si="17"/>
        <v>1.6244486851292337E-4</v>
      </c>
      <c r="J159" s="24">
        <f t="shared" si="17"/>
        <v>9.7041393387679037E-7</v>
      </c>
      <c r="L159" s="9" t="s">
        <v>296</v>
      </c>
      <c r="M159" s="23">
        <f t="shared" si="20"/>
        <v>2.0936057717909276E-5</v>
      </c>
      <c r="N159" s="23">
        <f t="shared" si="18"/>
        <v>0.52482658394341442</v>
      </c>
      <c r="O159" s="23">
        <f t="shared" si="16"/>
        <v>0.43954445922647867</v>
      </c>
      <c r="P159" s="23">
        <f t="shared" si="16"/>
        <v>3.338628773779153E-2</v>
      </c>
      <c r="Q159" s="23">
        <f t="shared" si="16"/>
        <v>2.208539649854934E-3</v>
      </c>
      <c r="R159" s="24">
        <f t="shared" si="16"/>
        <v>1.3193384742517075E-5</v>
      </c>
    </row>
    <row r="160" spans="1:18" x14ac:dyDescent="0.25">
      <c r="A160">
        <v>146</v>
      </c>
      <c r="B160" s="21">
        <f t="shared" ca="1" si="19"/>
        <v>18</v>
      </c>
      <c r="C160" s="22">
        <v>1</v>
      </c>
      <c r="D160" s="19" t="s">
        <v>297</v>
      </c>
      <c r="E160" s="23">
        <f t="shared" si="17"/>
        <v>2.0936057717909276E-6</v>
      </c>
      <c r="F160" s="23">
        <f t="shared" si="17"/>
        <v>4.1548771228853643E-2</v>
      </c>
      <c r="G160" s="23">
        <f t="shared" si="17"/>
        <v>3.0218681571820411E-2</v>
      </c>
      <c r="H160" s="23">
        <f t="shared" si="17"/>
        <v>2.0866429836119706E-3</v>
      </c>
      <c r="I160" s="23">
        <f t="shared" si="17"/>
        <v>1.2883147957487115E-4</v>
      </c>
      <c r="J160" s="24">
        <f t="shared" si="17"/>
        <v>6.5966923712585376E-7</v>
      </c>
      <c r="L160" s="9" t="s">
        <v>297</v>
      </c>
      <c r="M160" s="23">
        <f t="shared" si="20"/>
        <v>2.8297445621129502E-5</v>
      </c>
      <c r="N160" s="23">
        <f t="shared" si="18"/>
        <v>0.56157855041997207</v>
      </c>
      <c r="O160" s="23">
        <f t="shared" si="16"/>
        <v>0.4084395973886385</v>
      </c>
      <c r="P160" s="23">
        <f t="shared" si="16"/>
        <v>2.8203335678121017E-2</v>
      </c>
      <c r="Q160" s="23">
        <f t="shared" si="16"/>
        <v>1.7413028931616982E-3</v>
      </c>
      <c r="R160" s="24">
        <f t="shared" si="16"/>
        <v>8.9161744856733962E-6</v>
      </c>
    </row>
    <row r="161" spans="1:18" x14ac:dyDescent="0.25">
      <c r="A161">
        <v>147</v>
      </c>
      <c r="B161" s="21">
        <f t="shared" ca="1" si="19"/>
        <v>12</v>
      </c>
      <c r="C161" s="22">
        <v>7</v>
      </c>
      <c r="D161" s="19" t="s">
        <v>298</v>
      </c>
      <c r="E161" s="23">
        <f t="shared" si="17"/>
        <v>1.0611542107923564E-6</v>
      </c>
      <c r="F161" s="23">
        <f t="shared" si="17"/>
        <v>2.1059195640748953E-2</v>
      </c>
      <c r="G161" s="23">
        <f t="shared" si="17"/>
        <v>2.80802223204689E-2</v>
      </c>
      <c r="H161" s="23">
        <f t="shared" si="17"/>
        <v>1.7627084798825636E-3</v>
      </c>
      <c r="I161" s="23">
        <f t="shared" si="17"/>
        <v>1.0157600210109906E-4</v>
      </c>
      <c r="J161" s="24">
        <f t="shared" si="17"/>
        <v>4.4580872428366982E-7</v>
      </c>
      <c r="L161" s="9" t="s">
        <v>298</v>
      </c>
      <c r="M161" s="23">
        <f t="shared" si="20"/>
        <v>2.0804820196752014E-5</v>
      </c>
      <c r="N161" s="23">
        <f t="shared" si="18"/>
        <v>0.41288323067281157</v>
      </c>
      <c r="O161" s="23">
        <f t="shared" si="16"/>
        <v>0.55053635986230232</v>
      </c>
      <c r="P161" s="23">
        <f t="shared" si="16"/>
        <v>3.4559381294697454E-2</v>
      </c>
      <c r="Q161" s="23">
        <f t="shared" si="16"/>
        <v>1.9914828952526196E-3</v>
      </c>
      <c r="R161" s="24">
        <f t="shared" si="16"/>
        <v>8.7404547393159651E-6</v>
      </c>
    </row>
    <row r="162" spans="1:18" x14ac:dyDescent="0.25">
      <c r="A162">
        <v>148</v>
      </c>
      <c r="B162" s="21">
        <f t="shared" ca="1" si="19"/>
        <v>7</v>
      </c>
      <c r="C162" s="22">
        <v>4</v>
      </c>
      <c r="D162" s="19" t="s">
        <v>299</v>
      </c>
      <c r="E162" s="23">
        <f t="shared" si="17"/>
        <v>2.0804820196752016E-6</v>
      </c>
      <c r="F162" s="23">
        <f t="shared" si="17"/>
        <v>3.2686589094930912E-2</v>
      </c>
      <c r="G162" s="23">
        <f t="shared" si="17"/>
        <v>3.7849374740533286E-2</v>
      </c>
      <c r="H162" s="23">
        <f t="shared" si="17"/>
        <v>2.1599613309185909E-3</v>
      </c>
      <c r="I162" s="23">
        <f t="shared" si="17"/>
        <v>1.1616983555640281E-4</v>
      </c>
      <c r="J162" s="24">
        <f t="shared" si="17"/>
        <v>4.370227369657983E-7</v>
      </c>
      <c r="L162" s="9" t="s">
        <v>299</v>
      </c>
      <c r="M162" s="23">
        <f t="shared" si="20"/>
        <v>2.8572314650220606E-5</v>
      </c>
      <c r="N162" s="23">
        <f t="shared" si="18"/>
        <v>0.44890150437764326</v>
      </c>
      <c r="O162" s="23">
        <f t="shared" si="16"/>
        <v>0.51980465785013641</v>
      </c>
      <c r="P162" s="23">
        <f t="shared" si="16"/>
        <v>2.9663844337837642E-2</v>
      </c>
      <c r="Q162" s="23">
        <f t="shared" si="16"/>
        <v>1.5954192648586871E-3</v>
      </c>
      <c r="R162" s="24">
        <f t="shared" si="16"/>
        <v>6.0018548739184863E-6</v>
      </c>
    </row>
    <row r="163" spans="1:18" x14ac:dyDescent="0.25">
      <c r="A163">
        <v>149</v>
      </c>
      <c r="B163" s="21">
        <f t="shared" ca="1" si="19"/>
        <v>4</v>
      </c>
      <c r="C163" s="22">
        <v>5</v>
      </c>
      <c r="D163" s="19" t="s">
        <v>300</v>
      </c>
      <c r="E163" s="23">
        <f t="shared" si="17"/>
        <v>1.0714617993832727E-6</v>
      </c>
      <c r="F163" s="23">
        <f t="shared" si="17"/>
        <v>3.5538035763230093E-2</v>
      </c>
      <c r="G163" s="23">
        <f t="shared" si="17"/>
        <v>3.5736570227196882E-2</v>
      </c>
      <c r="H163" s="23">
        <f t="shared" si="17"/>
        <v>1.8539902711148526E-3</v>
      </c>
      <c r="I163" s="23">
        <f t="shared" si="17"/>
        <v>9.3066123783423419E-5</v>
      </c>
      <c r="J163" s="24">
        <f t="shared" si="17"/>
        <v>3.0009274369592431E-7</v>
      </c>
      <c r="L163" s="9" t="s">
        <v>300</v>
      </c>
      <c r="M163" s="23">
        <f t="shared" si="20"/>
        <v>1.4632851737107352E-5</v>
      </c>
      <c r="N163" s="23">
        <f t="shared" si="18"/>
        <v>0.48533956940946177</v>
      </c>
      <c r="O163" s="23">
        <f t="shared" si="16"/>
        <v>0.4880509356733867</v>
      </c>
      <c r="P163" s="23">
        <f t="shared" si="16"/>
        <v>2.5319768539464958E-2</v>
      </c>
      <c r="Q163" s="23">
        <f t="shared" si="16"/>
        <v>1.2709951879329461E-3</v>
      </c>
      <c r="R163" s="24">
        <f t="shared" ref="R163:R226" si="21">J163/SUM($E163:$J163)</f>
        <v>4.0983380167279639E-6</v>
      </c>
    </row>
    <row r="164" spans="1:18" x14ac:dyDescent="0.25">
      <c r="A164">
        <v>150</v>
      </c>
      <c r="B164" s="21">
        <f t="shared" ca="1" si="19"/>
        <v>20</v>
      </c>
      <c r="C164" s="22">
        <v>13</v>
      </c>
      <c r="D164" s="19" t="s">
        <v>301</v>
      </c>
      <c r="E164" s="23">
        <f t="shared" si="17"/>
        <v>5.4873194014152572E-7</v>
      </c>
      <c r="F164" s="23">
        <f t="shared" si="17"/>
        <v>1.8200233852854814E-2</v>
      </c>
      <c r="G164" s="23">
        <f t="shared" si="17"/>
        <v>1.8301910087752001E-2</v>
      </c>
      <c r="H164" s="23">
        <f t="shared" si="17"/>
        <v>9.4949132022993589E-4</v>
      </c>
      <c r="I164" s="23">
        <f t="shared" si="17"/>
        <v>4.7662319547485476E-5</v>
      </c>
      <c r="J164" s="24">
        <f t="shared" si="17"/>
        <v>2.049169008363982E-7</v>
      </c>
      <c r="L164" s="9" t="s">
        <v>301</v>
      </c>
      <c r="M164" s="23">
        <f t="shared" si="20"/>
        <v>1.4632831747010472E-5</v>
      </c>
      <c r="N164" s="23">
        <f t="shared" si="18"/>
        <v>0.48533890638183141</v>
      </c>
      <c r="O164" s="23">
        <f t="shared" ref="O164:R227" si="22">G164/SUM($E164:$J164)</f>
        <v>0.48805026894172965</v>
      </c>
      <c r="P164" s="23">
        <f t="shared" si="22"/>
        <v>2.5319733949855552E-2</v>
      </c>
      <c r="Q164" s="23">
        <f t="shared" si="22"/>
        <v>1.2709934516126854E-3</v>
      </c>
      <c r="R164" s="24">
        <f t="shared" si="21"/>
        <v>5.4644432239254838E-6</v>
      </c>
    </row>
    <row r="165" spans="1:18" x14ac:dyDescent="0.25">
      <c r="A165">
        <v>151</v>
      </c>
      <c r="B165" s="21">
        <f t="shared" ca="1" si="19"/>
        <v>3</v>
      </c>
      <c r="C165" s="22">
        <v>8</v>
      </c>
      <c r="D165" s="19" t="s">
        <v>302</v>
      </c>
      <c r="E165" s="23">
        <f t="shared" si="17"/>
        <v>5.4873119051289263E-7</v>
      </c>
      <c r="F165" s="23">
        <f t="shared" si="17"/>
        <v>1.8200208989318678E-2</v>
      </c>
      <c r="G165" s="23">
        <f t="shared" si="17"/>
        <v>3.3553455989743915E-2</v>
      </c>
      <c r="H165" s="23">
        <f t="shared" si="17"/>
        <v>1.582483371865972E-3</v>
      </c>
      <c r="I165" s="23">
        <f t="shared" si="17"/>
        <v>7.4141284677406655E-5</v>
      </c>
      <c r="J165" s="24">
        <f t="shared" si="17"/>
        <v>2.7322216119627422E-7</v>
      </c>
      <c r="L165" s="9" t="s">
        <v>302</v>
      </c>
      <c r="M165" s="23">
        <f t="shared" si="20"/>
        <v>1.0273727211218319E-5</v>
      </c>
      <c r="N165" s="23">
        <f t="shared" si="18"/>
        <v>0.3407569782367425</v>
      </c>
      <c r="O165" s="23">
        <f t="shared" si="22"/>
        <v>0.62821115291449625</v>
      </c>
      <c r="P165" s="23">
        <f t="shared" si="22"/>
        <v>2.9628354939408109E-2</v>
      </c>
      <c r="Q165" s="23">
        <f t="shared" si="22"/>
        <v>1.3881247267045229E-3</v>
      </c>
      <c r="R165" s="24">
        <f t="shared" si="21"/>
        <v>5.1154554374180205E-6</v>
      </c>
    </row>
    <row r="166" spans="1:18" x14ac:dyDescent="0.25">
      <c r="A166">
        <v>152</v>
      </c>
      <c r="B166" s="21">
        <f t="shared" ca="1" si="19"/>
        <v>10</v>
      </c>
      <c r="C166" s="22">
        <v>17</v>
      </c>
      <c r="D166" s="19" t="s">
        <v>303</v>
      </c>
      <c r="E166" s="23">
        <f t="shared" si="17"/>
        <v>3.8526477042068695E-7</v>
      </c>
      <c r="F166" s="23">
        <f t="shared" si="17"/>
        <v>1.2778386683877844E-2</v>
      </c>
      <c r="G166" s="23">
        <f t="shared" si="17"/>
        <v>2.3557918234293609E-2</v>
      </c>
      <c r="H166" s="23">
        <f t="shared" si="17"/>
        <v>1.111063310227804E-3</v>
      </c>
      <c r="I166" s="23">
        <f t="shared" si="17"/>
        <v>5.2054677251419604E-5</v>
      </c>
      <c r="J166" s="24">
        <f t="shared" si="17"/>
        <v>2.5577277187090103E-7</v>
      </c>
      <c r="L166" s="9" t="s">
        <v>303</v>
      </c>
      <c r="M166" s="23">
        <f t="shared" si="20"/>
        <v>1.0273709692983615E-5</v>
      </c>
      <c r="N166" s="23">
        <f t="shared" si="18"/>
        <v>0.34075639719535422</v>
      </c>
      <c r="O166" s="23">
        <f t="shared" si="22"/>
        <v>0.62821008172093673</v>
      </c>
      <c r="P166" s="23">
        <f t="shared" si="22"/>
        <v>2.9628304418651125E-2</v>
      </c>
      <c r="Q166" s="23">
        <f t="shared" si="22"/>
        <v>1.3881223597451652E-3</v>
      </c>
      <c r="R166" s="24">
        <f t="shared" si="21"/>
        <v>6.8205956197397103E-6</v>
      </c>
    </row>
    <row r="167" spans="1:18" x14ac:dyDescent="0.25">
      <c r="A167">
        <v>153</v>
      </c>
      <c r="B167" s="21">
        <f t="shared" ca="1" si="19"/>
        <v>3</v>
      </c>
      <c r="C167" s="22">
        <v>3</v>
      </c>
      <c r="D167" s="19" t="s">
        <v>304</v>
      </c>
      <c r="E167" s="23">
        <f t="shared" si="17"/>
        <v>1.0273709692983616E-6</v>
      </c>
      <c r="F167" s="23">
        <f t="shared" si="17"/>
        <v>2.6976548111298876E-2</v>
      </c>
      <c r="G167" s="23">
        <f t="shared" si="17"/>
        <v>4.3189443118314401E-2</v>
      </c>
      <c r="H167" s="23">
        <f t="shared" si="17"/>
        <v>1.8517690261656953E-3</v>
      </c>
      <c r="I167" s="23">
        <f t="shared" si="17"/>
        <v>8.0973804318467974E-5</v>
      </c>
      <c r="J167" s="24">
        <f t="shared" si="17"/>
        <v>3.4102978098698553E-7</v>
      </c>
      <c r="L167" s="9" t="s">
        <v>304</v>
      </c>
      <c r="M167" s="23">
        <f t="shared" si="20"/>
        <v>1.4249230364911773E-5</v>
      </c>
      <c r="N167" s="23">
        <f t="shared" si="18"/>
        <v>0.37415408842099573</v>
      </c>
      <c r="O167" s="23">
        <f t="shared" si="22"/>
        <v>0.5990205512088892</v>
      </c>
      <c r="P167" s="23">
        <f t="shared" si="22"/>
        <v>2.5683306444276622E-2</v>
      </c>
      <c r="Q167" s="23">
        <f t="shared" si="22"/>
        <v>1.123074746841572E-3</v>
      </c>
      <c r="R167" s="24">
        <f t="shared" si="21"/>
        <v>4.7299486317952701E-6</v>
      </c>
    </row>
    <row r="168" spans="1:18" x14ac:dyDescent="0.25">
      <c r="A168">
        <v>154</v>
      </c>
      <c r="B168" s="21">
        <f t="shared" ca="1" si="19"/>
        <v>5</v>
      </c>
      <c r="C168" s="22">
        <v>7</v>
      </c>
      <c r="D168" s="19" t="s">
        <v>305</v>
      </c>
      <c r="E168" s="23">
        <f t="shared" si="17"/>
        <v>5.3434613868419148E-7</v>
      </c>
      <c r="F168" s="23">
        <f t="shared" si="17"/>
        <v>1.403077831578734E-2</v>
      </c>
      <c r="G168" s="23">
        <f t="shared" si="17"/>
        <v>4.1182662895611136E-2</v>
      </c>
      <c r="H168" s="23">
        <f t="shared" si="17"/>
        <v>1.6052066527672889E-3</v>
      </c>
      <c r="I168" s="23">
        <f t="shared" si="17"/>
        <v>6.5512693565758365E-5</v>
      </c>
      <c r="J168" s="24">
        <f t="shared" si="17"/>
        <v>2.364974315897635E-7</v>
      </c>
      <c r="L168" s="9" t="s">
        <v>305</v>
      </c>
      <c r="M168" s="23">
        <f t="shared" si="20"/>
        <v>9.3934566768584178E-6</v>
      </c>
      <c r="N168" s="23">
        <f t="shared" si="18"/>
        <v>0.24665193347611647</v>
      </c>
      <c r="O168" s="23">
        <f t="shared" si="22"/>
        <v>0.72396435894565714</v>
      </c>
      <c r="P168" s="23">
        <f t="shared" si="22"/>
        <v>2.8218486218136746E-2</v>
      </c>
      <c r="Q168" s="23">
        <f t="shared" si="22"/>
        <v>1.1516704327828218E-3</v>
      </c>
      <c r="R168" s="24">
        <f t="shared" si="21"/>
        <v>4.157470629987458E-6</v>
      </c>
    </row>
    <row r="169" spans="1:18" x14ac:dyDescent="0.25">
      <c r="A169">
        <v>155</v>
      </c>
      <c r="B169" s="21">
        <f t="shared" ca="1" si="19"/>
        <v>8</v>
      </c>
      <c r="C169" s="22">
        <v>6</v>
      </c>
      <c r="D169" s="19" t="s">
        <v>306</v>
      </c>
      <c r="E169" s="23">
        <f t="shared" si="17"/>
        <v>3.5225462538219068E-7</v>
      </c>
      <c r="F169" s="23">
        <f t="shared" si="17"/>
        <v>1.9526611400192552E-2</v>
      </c>
      <c r="G169" s="23">
        <f t="shared" si="17"/>
        <v>4.9772549677513933E-2</v>
      </c>
      <c r="H169" s="23">
        <f t="shared" si="17"/>
        <v>1.7636553886335466E-3</v>
      </c>
      <c r="I169" s="23">
        <f t="shared" si="17"/>
        <v>6.718077524566461E-5</v>
      </c>
      <c r="J169" s="24">
        <f t="shared" si="17"/>
        <v>2.078735314993729E-7</v>
      </c>
      <c r="L169" s="9" t="s">
        <v>306</v>
      </c>
      <c r="M169" s="23">
        <f t="shared" si="20"/>
        <v>4.9522264186844726E-6</v>
      </c>
      <c r="N169" s="23">
        <f t="shared" si="18"/>
        <v>0.27451790232278933</v>
      </c>
      <c r="O169" s="23">
        <f t="shared" si="22"/>
        <v>0.69973512816428629</v>
      </c>
      <c r="P169" s="23">
        <f t="shared" si="22"/>
        <v>2.4794623490238081E-2</v>
      </c>
      <c r="Q169" s="23">
        <f t="shared" si="22"/>
        <v>9.4447137390549804E-4</v>
      </c>
      <c r="R169" s="24">
        <f t="shared" si="21"/>
        <v>2.9224223622883895E-6</v>
      </c>
    </row>
    <row r="170" spans="1:18" x14ac:dyDescent="0.25">
      <c r="A170">
        <v>156</v>
      </c>
      <c r="B170" s="21">
        <f t="shared" ca="1" si="19"/>
        <v>2</v>
      </c>
      <c r="C170" s="22">
        <v>16</v>
      </c>
      <c r="D170" s="19" t="s">
        <v>307</v>
      </c>
      <c r="E170" s="23">
        <f t="shared" si="17"/>
        <v>1.8570849070066771E-7</v>
      </c>
      <c r="F170" s="23">
        <f t="shared" si="17"/>
        <v>1.0294421337104599E-2</v>
      </c>
      <c r="G170" s="23">
        <f t="shared" si="17"/>
        <v>2.6240067306160735E-2</v>
      </c>
      <c r="H170" s="23">
        <f t="shared" si="17"/>
        <v>9.2979838088392804E-4</v>
      </c>
      <c r="I170" s="23">
        <f t="shared" si="17"/>
        <v>3.5417676521456175E-5</v>
      </c>
      <c r="J170" s="24">
        <f t="shared" si="17"/>
        <v>1.4612111811441948E-7</v>
      </c>
      <c r="L170" s="9" t="s">
        <v>307</v>
      </c>
      <c r="M170" s="23">
        <f t="shared" si="20"/>
        <v>4.9522215945234282E-6</v>
      </c>
      <c r="N170" s="23">
        <f t="shared" si="18"/>
        <v>0.2745176349039643</v>
      </c>
      <c r="O170" s="23">
        <f t="shared" si="22"/>
        <v>0.69973444652442152</v>
      </c>
      <c r="P170" s="23">
        <f t="shared" si="22"/>
        <v>2.4794599336807558E-2</v>
      </c>
      <c r="Q170" s="23">
        <f t="shared" si="22"/>
        <v>9.4447045385830639E-4</v>
      </c>
      <c r="R170" s="24">
        <f t="shared" si="21"/>
        <v>3.8965593539204558E-6</v>
      </c>
    </row>
    <row r="171" spans="1:18" x14ac:dyDescent="0.25">
      <c r="A171">
        <v>157</v>
      </c>
      <c r="B171" s="21">
        <f t="shared" ca="1" si="19"/>
        <v>19</v>
      </c>
      <c r="C171" s="22">
        <v>18</v>
      </c>
      <c r="D171" s="19" t="s">
        <v>308</v>
      </c>
      <c r="E171" s="23">
        <f t="shared" si="17"/>
        <v>1.8570830979462855E-7</v>
      </c>
      <c r="F171" s="23">
        <f t="shared" si="17"/>
        <v>1.0294411308898662E-2</v>
      </c>
      <c r="G171" s="23">
        <f t="shared" si="17"/>
        <v>2.6240041744665807E-2</v>
      </c>
      <c r="H171" s="23">
        <f t="shared" si="17"/>
        <v>9.2979747513028343E-4</v>
      </c>
      <c r="I171" s="23">
        <f t="shared" si="17"/>
        <v>3.5417642019686488E-5</v>
      </c>
      <c r="J171" s="24">
        <f t="shared" si="17"/>
        <v>1.9482796769602279E-7</v>
      </c>
      <c r="L171" s="9" t="s">
        <v>308</v>
      </c>
      <c r="M171" s="23">
        <f t="shared" si="20"/>
        <v>4.9522151623233222E-6</v>
      </c>
      <c r="N171" s="23">
        <f t="shared" si="18"/>
        <v>0.27451727834634132</v>
      </c>
      <c r="O171" s="23">
        <f t="shared" si="22"/>
        <v>0.69973353767333424</v>
      </c>
      <c r="P171" s="23">
        <f t="shared" si="22"/>
        <v>2.4794567132306725E-2</v>
      </c>
      <c r="Q171" s="23">
        <f t="shared" si="22"/>
        <v>9.4446922713150563E-4</v>
      </c>
      <c r="R171" s="24">
        <f t="shared" si="21"/>
        <v>5.1954057238250168E-6</v>
      </c>
    </row>
    <row r="172" spans="1:18" x14ac:dyDescent="0.25">
      <c r="A172">
        <v>158</v>
      </c>
      <c r="B172" s="21">
        <f t="shared" ca="1" si="19"/>
        <v>19</v>
      </c>
      <c r="C172" s="22">
        <v>2</v>
      </c>
      <c r="D172" s="19" t="s">
        <v>309</v>
      </c>
      <c r="E172" s="23">
        <f t="shared" si="17"/>
        <v>4.9522151623233219E-7</v>
      </c>
      <c r="F172" s="23">
        <f t="shared" si="17"/>
        <v>2.1732617869085355E-2</v>
      </c>
      <c r="G172" s="23">
        <f t="shared" si="17"/>
        <v>4.8106680715041733E-2</v>
      </c>
      <c r="H172" s="23">
        <f t="shared" si="17"/>
        <v>1.5496604457691703E-3</v>
      </c>
      <c r="I172" s="23">
        <f t="shared" si="17"/>
        <v>5.5094038249337831E-5</v>
      </c>
      <c r="J172" s="24">
        <f t="shared" si="17"/>
        <v>2.5977028619125086E-7</v>
      </c>
      <c r="L172" s="9" t="s">
        <v>309</v>
      </c>
      <c r="M172" s="23">
        <f t="shared" si="20"/>
        <v>6.9315256024874623E-6</v>
      </c>
      <c r="N172" s="23">
        <f t="shared" si="18"/>
        <v>0.30418750444188919</v>
      </c>
      <c r="O172" s="23">
        <f t="shared" si="22"/>
        <v>0.67334047107630712</v>
      </c>
      <c r="P172" s="23">
        <f t="shared" si="22"/>
        <v>2.1690315753509746E-2</v>
      </c>
      <c r="Q172" s="23">
        <f t="shared" si="22"/>
        <v>7.7114124518480685E-4</v>
      </c>
      <c r="R172" s="24">
        <f t="shared" si="21"/>
        <v>3.6359575068531568E-6</v>
      </c>
    </row>
    <row r="173" spans="1:18" x14ac:dyDescent="0.25">
      <c r="A173">
        <v>159</v>
      </c>
      <c r="B173" s="21">
        <f t="shared" ca="1" si="19"/>
        <v>7</v>
      </c>
      <c r="C173" s="22">
        <v>11</v>
      </c>
      <c r="D173" s="19" t="s">
        <v>310</v>
      </c>
      <c r="E173" s="23">
        <f t="shared" si="17"/>
        <v>2.5993221009327982E-7</v>
      </c>
      <c r="F173" s="23">
        <f t="shared" si="17"/>
        <v>1.1407031416570844E-2</v>
      </c>
      <c r="G173" s="23">
        <f t="shared" si="17"/>
        <v>2.5250267665361516E-2</v>
      </c>
      <c r="H173" s="23">
        <f t="shared" si="17"/>
        <v>8.133868407566154E-4</v>
      </c>
      <c r="I173" s="23">
        <f t="shared" si="17"/>
        <v>4.4983239302447066E-5</v>
      </c>
      <c r="J173" s="24">
        <f t="shared" si="17"/>
        <v>1.8179787534265786E-7</v>
      </c>
      <c r="L173" s="9" t="s">
        <v>310</v>
      </c>
      <c r="M173" s="23">
        <f t="shared" si="20"/>
        <v>6.9285489330445423E-6</v>
      </c>
      <c r="N173" s="23">
        <f t="shared" si="18"/>
        <v>0.30405687437553475</v>
      </c>
      <c r="O173" s="23">
        <f t="shared" si="22"/>
        <v>0.67305131222155012</v>
      </c>
      <c r="P173" s="23">
        <f t="shared" si="22"/>
        <v>2.1681001079682731E-2</v>
      </c>
      <c r="Q173" s="23">
        <f t="shared" si="22"/>
        <v>1.1990379128543204E-3</v>
      </c>
      <c r="R173" s="24">
        <f t="shared" si="21"/>
        <v>4.8458614451172313E-6</v>
      </c>
    </row>
    <row r="174" spans="1:18" x14ac:dyDescent="0.25">
      <c r="A174">
        <v>160</v>
      </c>
      <c r="B174" s="21">
        <f t="shared" ca="1" si="19"/>
        <v>11</v>
      </c>
      <c r="C174" s="22">
        <v>6</v>
      </c>
      <c r="D174" s="19" t="s">
        <v>311</v>
      </c>
      <c r="E174" s="23">
        <f t="shared" si="17"/>
        <v>2.5982058498917032E-7</v>
      </c>
      <c r="F174" s="23">
        <f t="shared" si="17"/>
        <v>2.4071169221396498E-2</v>
      </c>
      <c r="G174" s="23">
        <f t="shared" si="17"/>
        <v>4.6272277715231576E-2</v>
      </c>
      <c r="H174" s="23">
        <f t="shared" si="17"/>
        <v>1.3550625674801707E-3</v>
      </c>
      <c r="I174" s="23">
        <f t="shared" si="17"/>
        <v>6.9943878249835356E-5</v>
      </c>
      <c r="J174" s="24">
        <f t="shared" si="17"/>
        <v>2.4229307225586156E-7</v>
      </c>
      <c r="L174" s="9" t="s">
        <v>311</v>
      </c>
      <c r="M174" s="23">
        <f t="shared" si="20"/>
        <v>3.6202363987810273E-6</v>
      </c>
      <c r="N174" s="23">
        <f t="shared" si="18"/>
        <v>0.33539807086551443</v>
      </c>
      <c r="O174" s="23">
        <f t="shared" si="22"/>
        <v>0.64473946144862948</v>
      </c>
      <c r="P174" s="23">
        <f t="shared" si="22"/>
        <v>1.8880901332824957E-2</v>
      </c>
      <c r="Q174" s="23">
        <f t="shared" si="22"/>
        <v>9.7457010160498583E-4</v>
      </c>
      <c r="R174" s="24">
        <f t="shared" si="21"/>
        <v>3.3760150274071339E-6</v>
      </c>
    </row>
    <row r="175" spans="1:18" x14ac:dyDescent="0.25">
      <c r="A175">
        <v>161</v>
      </c>
      <c r="B175" s="21">
        <f t="shared" ca="1" si="19"/>
        <v>2</v>
      </c>
      <c r="C175" s="22">
        <v>10</v>
      </c>
      <c r="D175" s="19" t="s">
        <v>312</v>
      </c>
      <c r="E175" s="23">
        <f t="shared" si="17"/>
        <v>1.3575886495428852E-7</v>
      </c>
      <c r="F175" s="23">
        <f t="shared" si="17"/>
        <v>1.2577427657456791E-2</v>
      </c>
      <c r="G175" s="23">
        <f t="shared" si="17"/>
        <v>2.4177729804323606E-2</v>
      </c>
      <c r="H175" s="23">
        <f t="shared" ref="H175:J238" si="23">IF($C175&gt;H$13,$B$11*1/20*P174,($B$11*1/20+(1-$B$11)/H$13)*P174)</f>
        <v>1.1800563333015598E-3</v>
      </c>
      <c r="I175" s="23">
        <f t="shared" si="23"/>
        <v>5.6849922593624175E-5</v>
      </c>
      <c r="J175" s="24">
        <f t="shared" si="23"/>
        <v>1.6880075137035671E-7</v>
      </c>
      <c r="L175" s="9" t="s">
        <v>312</v>
      </c>
      <c r="M175" s="23">
        <f t="shared" si="20"/>
        <v>3.5733193562305984E-6</v>
      </c>
      <c r="N175" s="23">
        <f t="shared" si="18"/>
        <v>0.33105142500354046</v>
      </c>
      <c r="O175" s="23">
        <f t="shared" si="22"/>
        <v>0.63638385551170473</v>
      </c>
      <c r="P175" s="23">
        <f t="shared" si="22"/>
        <v>3.1060352034092104E-2</v>
      </c>
      <c r="Q175" s="23">
        <f t="shared" si="22"/>
        <v>1.4963511139578908E-3</v>
      </c>
      <c r="R175" s="24">
        <f t="shared" si="21"/>
        <v>4.4430173485986442E-6</v>
      </c>
    </row>
    <row r="176" spans="1:18" x14ac:dyDescent="0.25">
      <c r="A176">
        <v>162</v>
      </c>
      <c r="B176" s="21">
        <f t="shared" ca="1" si="19"/>
        <v>4</v>
      </c>
      <c r="C176" s="22">
        <v>19</v>
      </c>
      <c r="D176" s="19" t="s">
        <v>313</v>
      </c>
      <c r="E176" s="23">
        <f t="shared" ref="E176:J239" si="24">IF($C176&gt;E$13,$B$11*1/20*M175,($B$11*1/20+(1-$B$11)/E$13)*M175)</f>
        <v>1.3399947585864745E-7</v>
      </c>
      <c r="F176" s="23">
        <f t="shared" si="24"/>
        <v>1.2414428437632767E-2</v>
      </c>
      <c r="G176" s="23">
        <f t="shared" si="24"/>
        <v>2.3864394581688927E-2</v>
      </c>
      <c r="H176" s="23">
        <f t="shared" si="23"/>
        <v>1.1647632012784538E-3</v>
      </c>
      <c r="I176" s="23">
        <f t="shared" si="23"/>
        <v>5.6113166773420902E-5</v>
      </c>
      <c r="J176" s="24">
        <f t="shared" si="23"/>
        <v>2.2215086742993223E-7</v>
      </c>
      <c r="L176" s="9" t="s">
        <v>313</v>
      </c>
      <c r="M176" s="23">
        <f t="shared" si="20"/>
        <v>3.5733140641318059E-6</v>
      </c>
      <c r="N176" s="23">
        <f t="shared" si="18"/>
        <v>0.33105093471519176</v>
      </c>
      <c r="O176" s="23">
        <f t="shared" si="22"/>
        <v>0.63638291302493044</v>
      </c>
      <c r="P176" s="23">
        <f t="shared" si="22"/>
        <v>3.1060306033599251E-2</v>
      </c>
      <c r="Q176" s="23">
        <f t="shared" si="22"/>
        <v>1.49634889785652E-3</v>
      </c>
      <c r="R176" s="24">
        <f t="shared" si="21"/>
        <v>5.9240143579653379E-6</v>
      </c>
    </row>
    <row r="177" spans="1:18" x14ac:dyDescent="0.25">
      <c r="A177">
        <v>163</v>
      </c>
      <c r="B177" s="21">
        <f t="shared" ca="1" si="19"/>
        <v>5</v>
      </c>
      <c r="C177" s="22">
        <v>13</v>
      </c>
      <c r="D177" s="19" t="s">
        <v>314</v>
      </c>
      <c r="E177" s="23">
        <f t="shared" si="24"/>
        <v>1.3399927740494272E-7</v>
      </c>
      <c r="F177" s="23">
        <f t="shared" si="24"/>
        <v>1.241441005181969E-2</v>
      </c>
      <c r="G177" s="23">
        <f t="shared" si="24"/>
        <v>2.3864359238434892E-2</v>
      </c>
      <c r="H177" s="23">
        <f t="shared" si="23"/>
        <v>1.1647614762599718E-3</v>
      </c>
      <c r="I177" s="23">
        <f t="shared" si="23"/>
        <v>5.6113083669619501E-5</v>
      </c>
      <c r="J177" s="24">
        <f t="shared" si="23"/>
        <v>2.9620071789826693E-7</v>
      </c>
      <c r="L177" s="9" t="s">
        <v>314</v>
      </c>
      <c r="M177" s="23">
        <f t="shared" si="20"/>
        <v>3.5733070080244663E-6</v>
      </c>
      <c r="N177" s="23">
        <f t="shared" si="18"/>
        <v>0.3310502809996525</v>
      </c>
      <c r="O177" s="23">
        <f t="shared" si="22"/>
        <v>0.63638165638024069</v>
      </c>
      <c r="P177" s="23">
        <f t="shared" si="22"/>
        <v>3.1060244699820733E-2</v>
      </c>
      <c r="Q177" s="23">
        <f t="shared" si="22"/>
        <v>1.4963459430649033E-3</v>
      </c>
      <c r="R177" s="24">
        <f t="shared" si="21"/>
        <v>7.898670213341869E-6</v>
      </c>
    </row>
    <row r="178" spans="1:18" x14ac:dyDescent="0.25">
      <c r="A178">
        <v>164</v>
      </c>
      <c r="B178" s="21">
        <f t="shared" ca="1" si="19"/>
        <v>17</v>
      </c>
      <c r="C178" s="22">
        <v>2</v>
      </c>
      <c r="D178" s="19" t="s">
        <v>315</v>
      </c>
      <c r="E178" s="23">
        <f t="shared" si="24"/>
        <v>3.5733070080244665E-7</v>
      </c>
      <c r="F178" s="23">
        <f t="shared" si="24"/>
        <v>2.6208147245805821E-2</v>
      </c>
      <c r="G178" s="23">
        <f t="shared" si="24"/>
        <v>4.3751238876141553E-2</v>
      </c>
      <c r="H178" s="23">
        <f t="shared" si="23"/>
        <v>1.9412652937387958E-3</v>
      </c>
      <c r="I178" s="23">
        <f t="shared" si="23"/>
        <v>8.7286846678786032E-5</v>
      </c>
      <c r="J178" s="24">
        <f t="shared" si="23"/>
        <v>3.9493351066709348E-7</v>
      </c>
      <c r="L178" s="9" t="s">
        <v>315</v>
      </c>
      <c r="M178" s="23">
        <f t="shared" si="20"/>
        <v>4.9637060792282239E-6</v>
      </c>
      <c r="N178" s="23">
        <f t="shared" si="18"/>
        <v>0.36405923005545471</v>
      </c>
      <c r="O178" s="23">
        <f t="shared" si="22"/>
        <v>0.60775155869781639</v>
      </c>
      <c r="P178" s="23">
        <f t="shared" si="22"/>
        <v>2.6966253720396943E-2</v>
      </c>
      <c r="Q178" s="23">
        <f t="shared" si="22"/>
        <v>1.2125077708777313E-3</v>
      </c>
      <c r="R178" s="24">
        <f t="shared" si="21"/>
        <v>5.4860493749541659E-6</v>
      </c>
    </row>
    <row r="179" spans="1:18" x14ac:dyDescent="0.25">
      <c r="A179">
        <v>165</v>
      </c>
      <c r="B179" s="21">
        <f t="shared" ca="1" si="19"/>
        <v>12</v>
      </c>
      <c r="C179" s="22">
        <v>7</v>
      </c>
      <c r="D179" s="19" t="s">
        <v>316</v>
      </c>
      <c r="E179" s="23">
        <f t="shared" si="24"/>
        <v>1.8613897797105839E-7</v>
      </c>
      <c r="F179" s="23">
        <f t="shared" si="24"/>
        <v>1.3652221127079551E-2</v>
      </c>
      <c r="G179" s="23">
        <f t="shared" si="24"/>
        <v>4.1782919660474878E-2</v>
      </c>
      <c r="H179" s="23">
        <f t="shared" si="23"/>
        <v>1.6853908575248089E-3</v>
      </c>
      <c r="I179" s="23">
        <f t="shared" si="23"/>
        <v>7.0729619967867659E-5</v>
      </c>
      <c r="J179" s="24">
        <f t="shared" si="23"/>
        <v>2.743024687477083E-7</v>
      </c>
      <c r="L179" s="9" t="s">
        <v>316</v>
      </c>
      <c r="M179" s="23">
        <f t="shared" si="20"/>
        <v>3.2546489669661979E-6</v>
      </c>
      <c r="N179" s="23">
        <f t="shared" si="18"/>
        <v>0.23870974189485561</v>
      </c>
      <c r="O179" s="23">
        <f t="shared" si="22"/>
        <v>0.73057635639828356</v>
      </c>
      <c r="P179" s="23">
        <f t="shared" si="22"/>
        <v>2.9469140064958765E-2</v>
      </c>
      <c r="Q179" s="23">
        <f t="shared" si="22"/>
        <v>1.2367108010989758E-3</v>
      </c>
      <c r="R179" s="24">
        <f t="shared" si="21"/>
        <v>4.7961918362139931E-6</v>
      </c>
    </row>
    <row r="180" spans="1:18" x14ac:dyDescent="0.25">
      <c r="A180">
        <v>166</v>
      </c>
      <c r="B180" s="21">
        <f t="shared" ca="1" si="19"/>
        <v>6</v>
      </c>
      <c r="C180" s="22">
        <v>12</v>
      </c>
      <c r="D180" s="19" t="s">
        <v>317</v>
      </c>
      <c r="E180" s="23">
        <f t="shared" si="24"/>
        <v>1.2204933626123241E-7</v>
      </c>
      <c r="F180" s="23">
        <f t="shared" si="24"/>
        <v>8.951615321057085E-3</v>
      </c>
      <c r="G180" s="23">
        <f t="shared" si="24"/>
        <v>2.7396613364935634E-2</v>
      </c>
      <c r="H180" s="23">
        <f t="shared" si="23"/>
        <v>1.1050927524359536E-3</v>
      </c>
      <c r="I180" s="23">
        <f t="shared" si="23"/>
        <v>7.2141463397440252E-5</v>
      </c>
      <c r="J180" s="24">
        <f t="shared" si="23"/>
        <v>2.3980959181069965E-7</v>
      </c>
      <c r="L180" s="9" t="s">
        <v>317</v>
      </c>
      <c r="M180" s="23">
        <f t="shared" si="20"/>
        <v>3.2524091619400156E-6</v>
      </c>
      <c r="N180" s="23">
        <f t="shared" si="18"/>
        <v>0.23854546510644573</v>
      </c>
      <c r="O180" s="23">
        <f t="shared" si="22"/>
        <v>0.73007358371475328</v>
      </c>
      <c r="P180" s="23">
        <f t="shared" si="22"/>
        <v>2.944885980472035E-2</v>
      </c>
      <c r="Q180" s="23">
        <f t="shared" si="22"/>
        <v>1.9224484433687464E-3</v>
      </c>
      <c r="R180" s="24">
        <f t="shared" si="21"/>
        <v>6.3905215498821189E-6</v>
      </c>
    </row>
    <row r="181" spans="1:18" x14ac:dyDescent="0.25">
      <c r="A181">
        <v>167</v>
      </c>
      <c r="B181" s="21">
        <f t="shared" ca="1" si="19"/>
        <v>6</v>
      </c>
      <c r="C181" s="22">
        <v>11</v>
      </c>
      <c r="D181" s="19" t="s">
        <v>318</v>
      </c>
      <c r="E181" s="23">
        <f t="shared" si="24"/>
        <v>1.2196534357275057E-7</v>
      </c>
      <c r="F181" s="23">
        <f t="shared" si="24"/>
        <v>8.9454549414917147E-3</v>
      </c>
      <c r="G181" s="23">
        <f t="shared" si="24"/>
        <v>2.7377759389303247E-2</v>
      </c>
      <c r="H181" s="23">
        <f t="shared" si="23"/>
        <v>1.104332242677013E-3</v>
      </c>
      <c r="I181" s="23">
        <f t="shared" si="23"/>
        <v>1.1214282586317687E-4</v>
      </c>
      <c r="J181" s="24">
        <f t="shared" si="23"/>
        <v>3.1952607749410599E-7</v>
      </c>
      <c r="L181" s="9" t="s">
        <v>318</v>
      </c>
      <c r="M181" s="23">
        <f t="shared" si="20"/>
        <v>3.2489322940209297E-6</v>
      </c>
      <c r="N181" s="23">
        <f t="shared" si="18"/>
        <v>0.23829045688528538</v>
      </c>
      <c r="O181" s="23">
        <f t="shared" si="22"/>
        <v>0.72929312550811254</v>
      </c>
      <c r="P181" s="23">
        <f t="shared" si="22"/>
        <v>2.9417378588547781E-2</v>
      </c>
      <c r="Q181" s="23">
        <f t="shared" si="22"/>
        <v>2.9872784990952342E-3</v>
      </c>
      <c r="R181" s="24">
        <f t="shared" si="21"/>
        <v>8.5115866650530312E-6</v>
      </c>
    </row>
    <row r="182" spans="1:18" x14ac:dyDescent="0.25">
      <c r="A182">
        <v>168</v>
      </c>
      <c r="B182" s="21">
        <f t="shared" ca="1" si="19"/>
        <v>10</v>
      </c>
      <c r="C182" s="22">
        <v>18</v>
      </c>
      <c r="D182" s="19" t="s">
        <v>319</v>
      </c>
      <c r="E182" s="23">
        <f t="shared" si="24"/>
        <v>1.2183496102578487E-7</v>
      </c>
      <c r="F182" s="23">
        <f t="shared" si="24"/>
        <v>8.9358921331982016E-3</v>
      </c>
      <c r="G182" s="23">
        <f t="shared" si="24"/>
        <v>2.734849220655422E-2</v>
      </c>
      <c r="H182" s="23">
        <f t="shared" si="23"/>
        <v>1.1031516970705418E-3</v>
      </c>
      <c r="I182" s="23">
        <f t="shared" si="23"/>
        <v>1.1202294371607128E-4</v>
      </c>
      <c r="J182" s="24">
        <f t="shared" si="23"/>
        <v>4.255793332526516E-7</v>
      </c>
      <c r="L182" s="9" t="s">
        <v>319</v>
      </c>
      <c r="M182" s="23">
        <f t="shared" si="20"/>
        <v>3.2489230761908194E-6</v>
      </c>
      <c r="N182" s="23">
        <f t="shared" si="18"/>
        <v>0.23828978081057842</v>
      </c>
      <c r="O182" s="23">
        <f t="shared" si="22"/>
        <v>0.72929105636676905</v>
      </c>
      <c r="P182" s="23">
        <f t="shared" si="22"/>
        <v>2.9417295125928809E-2</v>
      </c>
      <c r="Q182" s="23">
        <f t="shared" si="22"/>
        <v>2.9872700236260011E-3</v>
      </c>
      <c r="R182" s="24">
        <f t="shared" si="21"/>
        <v>1.1348750021447593E-5</v>
      </c>
    </row>
    <row r="183" spans="1:18" x14ac:dyDescent="0.25">
      <c r="A183">
        <v>169</v>
      </c>
      <c r="B183" s="21">
        <f t="shared" ca="1" si="19"/>
        <v>9</v>
      </c>
      <c r="C183" s="22">
        <v>12</v>
      </c>
      <c r="D183" s="19" t="s">
        <v>320</v>
      </c>
      <c r="E183" s="23">
        <f t="shared" si="24"/>
        <v>1.2183461535715572E-7</v>
      </c>
      <c r="F183" s="23">
        <f t="shared" si="24"/>
        <v>8.9358667803966906E-3</v>
      </c>
      <c r="G183" s="23">
        <f t="shared" si="24"/>
        <v>2.7348414613753837E-2</v>
      </c>
      <c r="H183" s="23">
        <f t="shared" si="23"/>
        <v>1.1031485672223303E-3</v>
      </c>
      <c r="I183" s="23">
        <f t="shared" si="23"/>
        <v>1.7425741804485007E-4</v>
      </c>
      <c r="J183" s="24">
        <f t="shared" si="23"/>
        <v>5.6743750107237965E-7</v>
      </c>
      <c r="L183" s="9" t="s">
        <v>320</v>
      </c>
      <c r="M183" s="23">
        <f t="shared" si="20"/>
        <v>3.2435278653269053E-6</v>
      </c>
      <c r="N183" s="23">
        <f t="shared" si="18"/>
        <v>0.23789407319176456</v>
      </c>
      <c r="O183" s="23">
        <f t="shared" si="22"/>
        <v>0.728079984593756</v>
      </c>
      <c r="P183" s="23">
        <f t="shared" si="22"/>
        <v>2.9368444320129965E-2</v>
      </c>
      <c r="Q183" s="23">
        <f t="shared" si="22"/>
        <v>4.6391478276636942E-3</v>
      </c>
      <c r="R183" s="24">
        <f t="shared" si="21"/>
        <v>1.5106538820386491E-5</v>
      </c>
    </row>
    <row r="184" spans="1:18" x14ac:dyDescent="0.25">
      <c r="A184">
        <v>170</v>
      </c>
      <c r="B184" s="21">
        <f t="shared" ca="1" si="19"/>
        <v>19</v>
      </c>
      <c r="C184" s="22">
        <v>4</v>
      </c>
      <c r="D184" s="19" t="s">
        <v>321</v>
      </c>
      <c r="E184" s="23">
        <f t="shared" si="24"/>
        <v>3.2435278653269056E-7</v>
      </c>
      <c r="F184" s="23">
        <f t="shared" si="24"/>
        <v>1.8833280794348026E-2</v>
      </c>
      <c r="G184" s="23">
        <f t="shared" si="24"/>
        <v>5.0055498940820731E-2</v>
      </c>
      <c r="H184" s="23">
        <f t="shared" si="23"/>
        <v>1.8355277700081228E-3</v>
      </c>
      <c r="I184" s="23">
        <f t="shared" si="23"/>
        <v>2.7061695661371549E-4</v>
      </c>
      <c r="J184" s="24">
        <f t="shared" si="23"/>
        <v>7.5532694101932463E-7</v>
      </c>
      <c r="L184" s="9" t="s">
        <v>321</v>
      </c>
      <c r="M184" s="23">
        <f t="shared" si="20"/>
        <v>4.5686062258680061E-6</v>
      </c>
      <c r="N184" s="23">
        <f t="shared" si="18"/>
        <v>0.26527240542731345</v>
      </c>
      <c r="O184" s="23">
        <f t="shared" si="22"/>
        <v>0.70504670715050144</v>
      </c>
      <c r="P184" s="23">
        <f t="shared" si="22"/>
        <v>2.5853958855900094E-2</v>
      </c>
      <c r="Q184" s="23">
        <f t="shared" si="22"/>
        <v>3.8117209536791367E-3</v>
      </c>
      <c r="R184" s="24">
        <f t="shared" si="21"/>
        <v>1.0639006380045166E-5</v>
      </c>
    </row>
    <row r="185" spans="1:18" x14ac:dyDescent="0.25">
      <c r="A185">
        <v>171</v>
      </c>
      <c r="B185" s="21">
        <f t="shared" ca="1" si="19"/>
        <v>2</v>
      </c>
      <c r="C185" s="22">
        <v>10</v>
      </c>
      <c r="D185" s="19" t="s">
        <v>322</v>
      </c>
      <c r="E185" s="23">
        <f t="shared" si="24"/>
        <v>1.7132273347005023E-7</v>
      </c>
      <c r="F185" s="23">
        <f t="shared" si="24"/>
        <v>9.9477152035242541E-3</v>
      </c>
      <c r="G185" s="23">
        <f t="shared" si="24"/>
        <v>2.6439251518143803E-2</v>
      </c>
      <c r="H185" s="23">
        <f t="shared" si="23"/>
        <v>1.6158724284937559E-3</v>
      </c>
      <c r="I185" s="23">
        <f t="shared" si="23"/>
        <v>2.223503889646163E-4</v>
      </c>
      <c r="J185" s="24">
        <f t="shared" si="23"/>
        <v>5.3195031900225834E-7</v>
      </c>
      <c r="L185" s="9" t="s">
        <v>322</v>
      </c>
      <c r="M185" s="23">
        <f t="shared" si="20"/>
        <v>4.4818504125419989E-6</v>
      </c>
      <c r="N185" s="23">
        <f t="shared" si="18"/>
        <v>0.26023499967422287</v>
      </c>
      <c r="O185" s="23">
        <f t="shared" si="22"/>
        <v>0.69165818174742977</v>
      </c>
      <c r="P185" s="23">
        <f t="shared" si="22"/>
        <v>4.2271672670492436E-2</v>
      </c>
      <c r="Q185" s="23">
        <f t="shared" si="22"/>
        <v>5.8167480889753011E-3</v>
      </c>
      <c r="R185" s="24">
        <f t="shared" si="21"/>
        <v>1.3915968467132236E-5</v>
      </c>
    </row>
    <row r="186" spans="1:18" x14ac:dyDescent="0.25">
      <c r="A186">
        <v>172</v>
      </c>
      <c r="B186" s="21">
        <f t="shared" ca="1" si="19"/>
        <v>4</v>
      </c>
      <c r="C186" s="22">
        <v>8</v>
      </c>
      <c r="D186" s="19" t="s">
        <v>323</v>
      </c>
      <c r="E186" s="23">
        <f t="shared" si="24"/>
        <v>1.6806939047032495E-7</v>
      </c>
      <c r="F186" s="23">
        <f t="shared" si="24"/>
        <v>9.7588124877833575E-3</v>
      </c>
      <c r="G186" s="23">
        <f t="shared" si="24"/>
        <v>4.7551499995135797E-2</v>
      </c>
      <c r="H186" s="23">
        <f t="shared" si="23"/>
        <v>2.6419795419057772E-3</v>
      </c>
      <c r="I186" s="23">
        <f t="shared" si="23"/>
        <v>3.393103051902259E-4</v>
      </c>
      <c r="J186" s="24">
        <f t="shared" si="23"/>
        <v>6.9579842335661185E-7</v>
      </c>
      <c r="L186" s="9" t="s">
        <v>323</v>
      </c>
      <c r="M186" s="23">
        <f t="shared" si="20"/>
        <v>2.7875686809503376E-6</v>
      </c>
      <c r="N186" s="23">
        <f t="shared" si="18"/>
        <v>0.1618579086773988</v>
      </c>
      <c r="O186" s="23">
        <f t="shared" si="22"/>
        <v>0.78868062618490198</v>
      </c>
      <c r="P186" s="23">
        <f t="shared" si="22"/>
        <v>4.3819397488850935E-2</v>
      </c>
      <c r="Q186" s="23">
        <f t="shared" si="22"/>
        <v>5.6277396926656788E-3</v>
      </c>
      <c r="R186" s="24">
        <f t="shared" si="21"/>
        <v>1.1540387501708567E-5</v>
      </c>
    </row>
    <row r="187" spans="1:18" x14ac:dyDescent="0.25">
      <c r="A187">
        <v>173</v>
      </c>
      <c r="B187" s="21">
        <f t="shared" ca="1" si="19"/>
        <v>7</v>
      </c>
      <c r="C187" s="22">
        <v>3</v>
      </c>
      <c r="D187" s="19" t="s">
        <v>324</v>
      </c>
      <c r="E187" s="23">
        <f t="shared" si="24"/>
        <v>2.7875686809503377E-7</v>
      </c>
      <c r="F187" s="23">
        <f t="shared" si="24"/>
        <v>1.2813751103627403E-2</v>
      </c>
      <c r="G187" s="23">
        <f t="shared" si="24"/>
        <v>5.4221793050212012E-2</v>
      </c>
      <c r="H187" s="23">
        <f t="shared" si="23"/>
        <v>2.7387123430531834E-3</v>
      </c>
      <c r="I187" s="23">
        <f t="shared" si="23"/>
        <v>3.2828481540549793E-4</v>
      </c>
      <c r="J187" s="24">
        <f t="shared" si="23"/>
        <v>5.7701937508542838E-7</v>
      </c>
      <c r="L187" s="9" t="s">
        <v>324</v>
      </c>
      <c r="M187" s="23">
        <f t="shared" si="20"/>
        <v>3.9763674753587358E-6</v>
      </c>
      <c r="N187" s="23">
        <f t="shared" si="18"/>
        <v>0.18278359731188934</v>
      </c>
      <c r="O187" s="23">
        <f t="shared" si="22"/>
        <v>0.77345457284658203</v>
      </c>
      <c r="P187" s="23">
        <f t="shared" si="22"/>
        <v>3.9066756488193619E-2</v>
      </c>
      <c r="Q187" s="23">
        <f t="shared" si="22"/>
        <v>4.6828660099149126E-3</v>
      </c>
      <c r="R187" s="24">
        <f t="shared" si="21"/>
        <v>8.2309759448125939E-6</v>
      </c>
    </row>
    <row r="188" spans="1:18" x14ac:dyDescent="0.25">
      <c r="A188">
        <v>174</v>
      </c>
      <c r="B188" s="21">
        <f t="shared" ca="1" si="19"/>
        <v>9</v>
      </c>
      <c r="C188" s="22">
        <v>10</v>
      </c>
      <c r="D188" s="19" t="s">
        <v>325</v>
      </c>
      <c r="E188" s="23">
        <f t="shared" si="24"/>
        <v>1.4911378032595259E-7</v>
      </c>
      <c r="F188" s="23">
        <f t="shared" si="24"/>
        <v>6.8543848991958504E-3</v>
      </c>
      <c r="G188" s="23">
        <f t="shared" si="24"/>
        <v>2.9004546481746826E-2</v>
      </c>
      <c r="H188" s="23">
        <f t="shared" si="23"/>
        <v>2.4416722805121012E-3</v>
      </c>
      <c r="I188" s="23">
        <f t="shared" si="23"/>
        <v>2.7316718391170324E-4</v>
      </c>
      <c r="J188" s="24">
        <f t="shared" si="23"/>
        <v>4.1154879724062971E-7</v>
      </c>
      <c r="L188" s="9" t="s">
        <v>325</v>
      </c>
      <c r="M188" s="23">
        <f t="shared" si="20"/>
        <v>3.8656218914705994E-6</v>
      </c>
      <c r="N188" s="23">
        <f t="shared" si="18"/>
        <v>0.17769290176251662</v>
      </c>
      <c r="O188" s="23">
        <f t="shared" si="22"/>
        <v>0.75191313362808621</v>
      </c>
      <c r="P188" s="23">
        <f t="shared" si="22"/>
        <v>6.3297850800324573E-2</v>
      </c>
      <c r="Q188" s="23">
        <f t="shared" si="22"/>
        <v>7.0815792065106005E-3</v>
      </c>
      <c r="R188" s="24">
        <f t="shared" si="21"/>
        <v>1.0668980670627431E-5</v>
      </c>
    </row>
    <row r="189" spans="1:18" x14ac:dyDescent="0.25">
      <c r="A189">
        <v>175</v>
      </c>
      <c r="B189" s="21">
        <f t="shared" ca="1" si="19"/>
        <v>7</v>
      </c>
      <c r="C189" s="22">
        <v>14</v>
      </c>
      <c r="D189" s="19" t="s">
        <v>326</v>
      </c>
      <c r="E189" s="23">
        <f t="shared" si="24"/>
        <v>1.4496082093014748E-7</v>
      </c>
      <c r="F189" s="23">
        <f t="shared" si="24"/>
        <v>6.6634838160943731E-3</v>
      </c>
      <c r="G189" s="23">
        <f t="shared" si="24"/>
        <v>2.8196742511053231E-2</v>
      </c>
      <c r="H189" s="23">
        <f t="shared" si="23"/>
        <v>2.3736694050121715E-3</v>
      </c>
      <c r="I189" s="23">
        <f t="shared" si="23"/>
        <v>2.6555922024414753E-4</v>
      </c>
      <c r="J189" s="24">
        <f t="shared" si="23"/>
        <v>5.3344903353137155E-7</v>
      </c>
      <c r="L189" s="9" t="s">
        <v>326</v>
      </c>
      <c r="M189" s="23">
        <f t="shared" si="20"/>
        <v>3.8656081441044101E-6</v>
      </c>
      <c r="N189" s="23">
        <f t="shared" si="18"/>
        <v>0.17769226983071923</v>
      </c>
      <c r="O189" s="23">
        <f t="shared" si="22"/>
        <v>0.75191045958869973</v>
      </c>
      <c r="P189" s="23">
        <f t="shared" si="22"/>
        <v>6.3297625693276238E-2</v>
      </c>
      <c r="Q189" s="23">
        <f t="shared" si="22"/>
        <v>7.0815540221896072E-3</v>
      </c>
      <c r="R189" s="24">
        <f t="shared" si="21"/>
        <v>1.4225256971172689E-5</v>
      </c>
    </row>
    <row r="190" spans="1:18" x14ac:dyDescent="0.25">
      <c r="A190">
        <v>176</v>
      </c>
      <c r="B190" s="21">
        <f t="shared" ca="1" si="19"/>
        <v>19</v>
      </c>
      <c r="C190" s="22">
        <v>18</v>
      </c>
      <c r="D190" s="19" t="s">
        <v>327</v>
      </c>
      <c r="E190" s="23">
        <f t="shared" si="24"/>
        <v>1.4496030540391538E-7</v>
      </c>
      <c r="F190" s="23">
        <f t="shared" si="24"/>
        <v>6.6634601186519706E-3</v>
      </c>
      <c r="G190" s="23">
        <f t="shared" si="24"/>
        <v>2.8196642234576238E-2</v>
      </c>
      <c r="H190" s="23">
        <f t="shared" si="23"/>
        <v>2.3736609634978588E-3</v>
      </c>
      <c r="I190" s="23">
        <f t="shared" si="23"/>
        <v>2.6555827583211024E-4</v>
      </c>
      <c r="J190" s="24">
        <f t="shared" si="23"/>
        <v>7.1126284855863452E-7</v>
      </c>
      <c r="L190" s="9" t="s">
        <v>327</v>
      </c>
      <c r="M190" s="23">
        <f t="shared" si="20"/>
        <v>3.8655898144349247E-6</v>
      </c>
      <c r="N190" s="23">
        <f t="shared" si="18"/>
        <v>0.17769142726198109</v>
      </c>
      <c r="O190" s="23">
        <f t="shared" si="22"/>
        <v>0.75190689423243673</v>
      </c>
      <c r="P190" s="23">
        <f t="shared" si="22"/>
        <v>6.3297325553035716E-2</v>
      </c>
      <c r="Q190" s="23">
        <f t="shared" si="22"/>
        <v>7.0815204433735887E-3</v>
      </c>
      <c r="R190" s="24">
        <f t="shared" si="21"/>
        <v>1.8966919358462979E-5</v>
      </c>
    </row>
    <row r="191" spans="1:18" x14ac:dyDescent="0.25">
      <c r="A191">
        <v>177</v>
      </c>
      <c r="B191" s="21">
        <f t="shared" ca="1" si="19"/>
        <v>17</v>
      </c>
      <c r="C191" s="22">
        <v>16</v>
      </c>
      <c r="D191" s="19" t="s">
        <v>328</v>
      </c>
      <c r="E191" s="23">
        <f t="shared" si="24"/>
        <v>1.4495961804130968E-7</v>
      </c>
      <c r="F191" s="23">
        <f t="shared" si="24"/>
        <v>6.6634285223242905E-3</v>
      </c>
      <c r="G191" s="23">
        <f t="shared" si="24"/>
        <v>2.8196508533716375E-2</v>
      </c>
      <c r="H191" s="23">
        <f t="shared" si="23"/>
        <v>2.3736497082388393E-3</v>
      </c>
      <c r="I191" s="23">
        <f t="shared" si="23"/>
        <v>2.6555701662650956E-4</v>
      </c>
      <c r="J191" s="24">
        <f t="shared" si="23"/>
        <v>9.48345967923149E-7</v>
      </c>
      <c r="L191" s="9" t="s">
        <v>328</v>
      </c>
      <c r="M191" s="23">
        <f t="shared" si="20"/>
        <v>3.86556537514601E-6</v>
      </c>
      <c r="N191" s="23">
        <f t="shared" si="18"/>
        <v>0.17769030384942647</v>
      </c>
      <c r="O191" s="23">
        <f t="shared" si="22"/>
        <v>0.75190214047668213</v>
      </c>
      <c r="P191" s="23">
        <f t="shared" si="22"/>
        <v>6.3296925370476001E-2</v>
      </c>
      <c r="Q191" s="23">
        <f t="shared" si="22"/>
        <v>7.0814756721142508E-3</v>
      </c>
      <c r="R191" s="24">
        <f t="shared" si="21"/>
        <v>2.5289065926059284E-5</v>
      </c>
    </row>
    <row r="192" spans="1:18" x14ac:dyDescent="0.25">
      <c r="A192">
        <v>178</v>
      </c>
      <c r="B192" s="21">
        <f t="shared" ca="1" si="19"/>
        <v>15</v>
      </c>
      <c r="C192" s="22">
        <v>3</v>
      </c>
      <c r="D192" s="19" t="s">
        <v>329</v>
      </c>
      <c r="E192" s="23">
        <f t="shared" si="24"/>
        <v>3.8655653751460102E-7</v>
      </c>
      <c r="F192" s="23">
        <f t="shared" si="24"/>
        <v>1.4067149054746261E-2</v>
      </c>
      <c r="G192" s="23">
        <f t="shared" si="24"/>
        <v>5.1693272157771898E-2</v>
      </c>
      <c r="H192" s="23">
        <f t="shared" si="23"/>
        <v>3.9560578356547501E-3</v>
      </c>
      <c r="I192" s="23">
        <f t="shared" si="23"/>
        <v>4.1308608087333132E-4</v>
      </c>
      <c r="J192" s="24">
        <f t="shared" si="23"/>
        <v>1.2644532963029643E-6</v>
      </c>
      <c r="L192" s="9" t="s">
        <v>329</v>
      </c>
      <c r="M192" s="23">
        <f t="shared" si="20"/>
        <v>5.5119040963029567E-6</v>
      </c>
      <c r="N192" s="23">
        <f t="shared" si="18"/>
        <v>0.2005832755971213</v>
      </c>
      <c r="O192" s="23">
        <f t="shared" si="22"/>
        <v>0.73709362255182187</v>
      </c>
      <c r="P192" s="23">
        <f t="shared" si="22"/>
        <v>5.6409371652997052E-2</v>
      </c>
      <c r="Q192" s="23">
        <f t="shared" si="22"/>
        <v>5.8901884726382274E-3</v>
      </c>
      <c r="R192" s="24">
        <f t="shared" si="21"/>
        <v>1.8029821325199634E-5</v>
      </c>
    </row>
    <row r="193" spans="1:18" x14ac:dyDescent="0.25">
      <c r="A193">
        <v>179</v>
      </c>
      <c r="B193" s="21">
        <f t="shared" ca="1" si="19"/>
        <v>18</v>
      </c>
      <c r="C193" s="22">
        <v>15</v>
      </c>
      <c r="D193" s="19" t="s">
        <v>330</v>
      </c>
      <c r="E193" s="23">
        <f t="shared" si="24"/>
        <v>2.0669640361136087E-7</v>
      </c>
      <c r="F193" s="23">
        <f t="shared" si="24"/>
        <v>7.5218728348920485E-3</v>
      </c>
      <c r="G193" s="23">
        <f t="shared" si="24"/>
        <v>2.7641010845693318E-2</v>
      </c>
      <c r="H193" s="23">
        <f t="shared" si="23"/>
        <v>2.1153514369873895E-3</v>
      </c>
      <c r="I193" s="23">
        <f t="shared" si="23"/>
        <v>2.2088206772393352E-4</v>
      </c>
      <c r="J193" s="24">
        <f t="shared" si="23"/>
        <v>9.0149106625998169E-7</v>
      </c>
      <c r="L193" s="9" t="s">
        <v>330</v>
      </c>
      <c r="M193" s="23">
        <f t="shared" si="20"/>
        <v>5.5118709702867029E-6</v>
      </c>
      <c r="N193" s="23">
        <f t="shared" si="18"/>
        <v>0.20058207011082624</v>
      </c>
      <c r="O193" s="23">
        <f t="shared" si="22"/>
        <v>0.73708919268967354</v>
      </c>
      <c r="P193" s="23">
        <f t="shared" si="22"/>
        <v>5.6409032638070525E-2</v>
      </c>
      <c r="Q193" s="23">
        <f t="shared" si="22"/>
        <v>5.890153073169065E-3</v>
      </c>
      <c r="R193" s="24">
        <f t="shared" si="21"/>
        <v>2.4039617290264689E-5</v>
      </c>
    </row>
    <row r="194" spans="1:18" x14ac:dyDescent="0.25">
      <c r="A194">
        <v>180</v>
      </c>
      <c r="B194" s="21">
        <f t="shared" ca="1" si="19"/>
        <v>5</v>
      </c>
      <c r="C194" s="22">
        <v>11</v>
      </c>
      <c r="D194" s="19" t="s">
        <v>331</v>
      </c>
      <c r="E194" s="23">
        <f t="shared" si="24"/>
        <v>2.0669516138575136E-7</v>
      </c>
      <c r="F194" s="23">
        <f t="shared" si="24"/>
        <v>7.5218276291559834E-3</v>
      </c>
      <c r="G194" s="23">
        <f t="shared" si="24"/>
        <v>2.7640844725862757E-2</v>
      </c>
      <c r="H194" s="23">
        <f t="shared" si="23"/>
        <v>2.1153387239276444E-3</v>
      </c>
      <c r="I194" s="23">
        <f t="shared" si="23"/>
        <v>3.4359226260152878E-4</v>
      </c>
      <c r="J194" s="24">
        <f t="shared" si="23"/>
        <v>1.2019808645132346E-6</v>
      </c>
      <c r="L194" s="9" t="s">
        <v>331</v>
      </c>
      <c r="M194" s="23">
        <f t="shared" si="20"/>
        <v>5.4938493837017489E-6</v>
      </c>
      <c r="N194" s="23">
        <f t="shared" si="18"/>
        <v>0.19992624794746677</v>
      </c>
      <c r="O194" s="23">
        <f t="shared" si="22"/>
        <v>0.73467920944106346</v>
      </c>
      <c r="P194" s="23">
        <f t="shared" si="22"/>
        <v>5.6224597938611724E-2</v>
      </c>
      <c r="Q194" s="23">
        <f t="shared" si="22"/>
        <v>9.1325028001754873E-3</v>
      </c>
      <c r="R194" s="24">
        <f t="shared" si="21"/>
        <v>3.1948023298926359E-5</v>
      </c>
    </row>
    <row r="195" spans="1:18" x14ac:dyDescent="0.25">
      <c r="A195">
        <v>181</v>
      </c>
      <c r="B195" s="21">
        <f t="shared" ca="1" si="19"/>
        <v>20</v>
      </c>
      <c r="C195" s="22">
        <v>16</v>
      </c>
      <c r="D195" s="19" t="s">
        <v>332</v>
      </c>
      <c r="E195" s="23">
        <f t="shared" si="24"/>
        <v>2.0601935188881559E-7</v>
      </c>
      <c r="F195" s="23">
        <f t="shared" si="24"/>
        <v>7.4972342980300036E-3</v>
      </c>
      <c r="G195" s="23">
        <f t="shared" si="24"/>
        <v>2.7550470354039878E-2</v>
      </c>
      <c r="H195" s="23">
        <f t="shared" si="23"/>
        <v>2.1084224226979396E-3</v>
      </c>
      <c r="I195" s="23">
        <f t="shared" si="23"/>
        <v>3.4246885500658074E-4</v>
      </c>
      <c r="J195" s="24">
        <f t="shared" si="23"/>
        <v>1.5974011649463181E-6</v>
      </c>
      <c r="L195" s="9" t="s">
        <v>332</v>
      </c>
      <c r="M195" s="23">
        <f t="shared" si="20"/>
        <v>5.4937908784487555E-6</v>
      </c>
      <c r="N195" s="23">
        <f t="shared" si="18"/>
        <v>0.19992411888733072</v>
      </c>
      <c r="O195" s="23">
        <f t="shared" si="22"/>
        <v>0.73467138567488133</v>
      </c>
      <c r="P195" s="23">
        <f t="shared" si="22"/>
        <v>5.6223999190066369E-2</v>
      </c>
      <c r="Q195" s="23">
        <f t="shared" si="22"/>
        <v>9.1324055460737675E-3</v>
      </c>
      <c r="R195" s="24">
        <f t="shared" si="21"/>
        <v>4.259691076953591E-5</v>
      </c>
    </row>
    <row r="196" spans="1:18" x14ac:dyDescent="0.25">
      <c r="A196">
        <v>182</v>
      </c>
      <c r="B196" s="21">
        <f t="shared" ca="1" si="19"/>
        <v>4</v>
      </c>
      <c r="C196" s="22">
        <v>14</v>
      </c>
      <c r="D196" s="19" t="s">
        <v>333</v>
      </c>
      <c r="E196" s="23">
        <f t="shared" si="24"/>
        <v>2.0601715794182832E-7</v>
      </c>
      <c r="F196" s="23">
        <f t="shared" si="24"/>
        <v>7.4971544582749013E-3</v>
      </c>
      <c r="G196" s="23">
        <f t="shared" si="24"/>
        <v>2.7550176962808048E-2</v>
      </c>
      <c r="H196" s="23">
        <f t="shared" si="23"/>
        <v>2.1083999696274889E-3</v>
      </c>
      <c r="I196" s="23">
        <f t="shared" si="23"/>
        <v>3.4246520797776627E-4</v>
      </c>
      <c r="J196" s="24">
        <f t="shared" si="23"/>
        <v>2.1298455384767954E-6</v>
      </c>
      <c r="L196" s="9" t="s">
        <v>333</v>
      </c>
      <c r="M196" s="23">
        <f t="shared" si="20"/>
        <v>5.4937128733830681E-6</v>
      </c>
      <c r="N196" s="23">
        <f t="shared" si="18"/>
        <v>0.19992128021101932</v>
      </c>
      <c r="O196" s="23">
        <f t="shared" si="22"/>
        <v>0.73466095424584332</v>
      </c>
      <c r="P196" s="23">
        <f t="shared" si="22"/>
        <v>5.622320087850937E-2</v>
      </c>
      <c r="Q196" s="23">
        <f t="shared" si="22"/>
        <v>9.132275877160213E-3</v>
      </c>
      <c r="R196" s="24">
        <f t="shared" si="21"/>
        <v>5.6795074594472994E-5</v>
      </c>
    </row>
    <row r="197" spans="1:18" x14ac:dyDescent="0.25">
      <c r="A197">
        <v>183</v>
      </c>
      <c r="B197" s="21">
        <f t="shared" ca="1" si="19"/>
        <v>15</v>
      </c>
      <c r="C197" s="22">
        <v>7</v>
      </c>
      <c r="D197" s="19" t="s">
        <v>334</v>
      </c>
      <c r="E197" s="23">
        <f t="shared" si="24"/>
        <v>2.0601423275186504E-7</v>
      </c>
      <c r="F197" s="23">
        <f t="shared" si="24"/>
        <v>7.497048007913224E-3</v>
      </c>
      <c r="G197" s="23">
        <f t="shared" si="24"/>
        <v>5.0507940604401731E-2</v>
      </c>
      <c r="H197" s="23">
        <f t="shared" si="23"/>
        <v>3.5139500549068356E-3</v>
      </c>
      <c r="I197" s="23">
        <f t="shared" si="23"/>
        <v>5.3271609283434582E-4</v>
      </c>
      <c r="J197" s="24">
        <f t="shared" si="23"/>
        <v>2.83975372972365E-6</v>
      </c>
      <c r="L197" s="9" t="s">
        <v>334</v>
      </c>
      <c r="M197" s="23">
        <f t="shared" si="20"/>
        <v>3.3198811854526083E-6</v>
      </c>
      <c r="N197" s="23">
        <f t="shared" si="18"/>
        <v>0.12081353941154219</v>
      </c>
      <c r="O197" s="23">
        <f t="shared" si="22"/>
        <v>0.81392610349632821</v>
      </c>
      <c r="P197" s="23">
        <f t="shared" si="22"/>
        <v>5.6626653984418719E-2</v>
      </c>
      <c r="Q197" s="23">
        <f t="shared" si="22"/>
        <v>8.5846211213897756E-3</v>
      </c>
      <c r="R197" s="24">
        <f t="shared" si="21"/>
        <v>4.5762105135636891E-5</v>
      </c>
    </row>
    <row r="198" spans="1:18" x14ac:dyDescent="0.25">
      <c r="A198">
        <v>184</v>
      </c>
      <c r="B198" s="21">
        <f t="shared" ca="1" si="19"/>
        <v>6</v>
      </c>
      <c r="C198" s="22">
        <v>7</v>
      </c>
      <c r="D198" s="19" t="s">
        <v>335</v>
      </c>
      <c r="E198" s="23">
        <f t="shared" si="24"/>
        <v>1.2449554445447279E-7</v>
      </c>
      <c r="F198" s="23">
        <f t="shared" si="24"/>
        <v>4.5305077279328317E-3</v>
      </c>
      <c r="G198" s="23">
        <f t="shared" si="24"/>
        <v>5.5957419615372567E-2</v>
      </c>
      <c r="H198" s="23">
        <f t="shared" si="23"/>
        <v>3.5391658740261699E-3</v>
      </c>
      <c r="I198" s="23">
        <f t="shared" si="23"/>
        <v>5.0076956541440353E-4</v>
      </c>
      <c r="J198" s="24">
        <f t="shared" si="23"/>
        <v>2.2881052567818446E-6</v>
      </c>
      <c r="L198" s="9" t="s">
        <v>335</v>
      </c>
      <c r="M198" s="23">
        <f t="shared" si="20"/>
        <v>1.929257913661631E-6</v>
      </c>
      <c r="N198" s="23">
        <f t="shared" si="18"/>
        <v>7.020747549898014E-2</v>
      </c>
      <c r="O198" s="23">
        <f t="shared" si="22"/>
        <v>0.8671498654357146</v>
      </c>
      <c r="P198" s="23">
        <f t="shared" si="22"/>
        <v>5.4845045259616608E-2</v>
      </c>
      <c r="Q198" s="23">
        <f t="shared" si="22"/>
        <v>7.760226691083995E-3</v>
      </c>
      <c r="R198" s="24">
        <f t="shared" si="21"/>
        <v>3.5457856691019566E-5</v>
      </c>
    </row>
    <row r="199" spans="1:18" x14ac:dyDescent="0.25">
      <c r="A199">
        <v>185</v>
      </c>
      <c r="B199" s="21">
        <f t="shared" ca="1" si="19"/>
        <v>1</v>
      </c>
      <c r="C199" s="22">
        <v>13</v>
      </c>
      <c r="D199" s="19" t="s">
        <v>336</v>
      </c>
      <c r="E199" s="23">
        <f t="shared" si="24"/>
        <v>7.2347171762311154E-8</v>
      </c>
      <c r="F199" s="23">
        <f t="shared" si="24"/>
        <v>2.632780331211755E-3</v>
      </c>
      <c r="G199" s="23">
        <f t="shared" si="24"/>
        <v>3.2518119953839297E-2</v>
      </c>
      <c r="H199" s="23">
        <f t="shared" si="23"/>
        <v>2.0566891972356228E-3</v>
      </c>
      <c r="I199" s="23">
        <f t="shared" si="23"/>
        <v>2.9100850091564982E-4</v>
      </c>
      <c r="J199" s="24">
        <f t="shared" si="23"/>
        <v>1.7728928345509785E-6</v>
      </c>
      <c r="L199" s="9" t="s">
        <v>336</v>
      </c>
      <c r="M199" s="23">
        <f t="shared" si="20"/>
        <v>1.929235111480928E-6</v>
      </c>
      <c r="N199" s="23">
        <f t="shared" si="18"/>
        <v>7.0206645706586038E-2</v>
      </c>
      <c r="O199" s="23">
        <f t="shared" si="22"/>
        <v>0.86713961646496385</v>
      </c>
      <c r="P199" s="23">
        <f t="shared" si="22"/>
        <v>5.4844397038026432E-2</v>
      </c>
      <c r="Q199" s="23">
        <f t="shared" si="22"/>
        <v>7.760134971832749E-3</v>
      </c>
      <c r="R199" s="24">
        <f t="shared" si="21"/>
        <v>4.727658347925213E-5</v>
      </c>
    </row>
    <row r="200" spans="1:18" x14ac:dyDescent="0.25">
      <c r="A200">
        <v>186</v>
      </c>
      <c r="B200" s="21">
        <f t="shared" ca="1" si="19"/>
        <v>9</v>
      </c>
      <c r="C200" s="22">
        <v>12</v>
      </c>
      <c r="D200" s="19" t="s">
        <v>337</v>
      </c>
      <c r="E200" s="23">
        <f t="shared" si="24"/>
        <v>7.2346316680534804E-8</v>
      </c>
      <c r="F200" s="23">
        <f t="shared" si="24"/>
        <v>2.6327492139969762E-3</v>
      </c>
      <c r="G200" s="23">
        <f t="shared" si="24"/>
        <v>3.2517735617436143E-2</v>
      </c>
      <c r="H200" s="23">
        <f t="shared" si="23"/>
        <v>2.0566648889259911E-3</v>
      </c>
      <c r="I200" s="23">
        <f t="shared" si="23"/>
        <v>4.5267454002357704E-4</v>
      </c>
      <c r="J200" s="24">
        <f t="shared" si="23"/>
        <v>2.3638291739626068E-6</v>
      </c>
      <c r="L200" s="9" t="s">
        <v>337</v>
      </c>
      <c r="M200" s="23">
        <f t="shared" si="20"/>
        <v>1.9209233817422411E-6</v>
      </c>
      <c r="N200" s="23">
        <f t="shared" si="18"/>
        <v>6.9904174192616464E-2</v>
      </c>
      <c r="O200" s="23">
        <f t="shared" si="22"/>
        <v>0.86340371611001288</v>
      </c>
      <c r="P200" s="23">
        <f t="shared" si="22"/>
        <v>5.4608110748631977E-2</v>
      </c>
      <c r="Q200" s="23">
        <f t="shared" si="22"/>
        <v>1.2019314156523761E-2</v>
      </c>
      <c r="R200" s="24">
        <f t="shared" si="21"/>
        <v>6.2763868833296522E-5</v>
      </c>
    </row>
    <row r="201" spans="1:18" x14ac:dyDescent="0.25">
      <c r="A201">
        <v>187</v>
      </c>
      <c r="B201" s="21">
        <f t="shared" ca="1" si="19"/>
        <v>14</v>
      </c>
      <c r="C201" s="22">
        <v>11</v>
      </c>
      <c r="D201" s="19" t="s">
        <v>338</v>
      </c>
      <c r="E201" s="23">
        <f t="shared" si="24"/>
        <v>7.2034626815334039E-8</v>
      </c>
      <c r="F201" s="23">
        <f t="shared" si="24"/>
        <v>2.6214065322231173E-3</v>
      </c>
      <c r="G201" s="23">
        <f t="shared" si="24"/>
        <v>3.2377639354125479E-2</v>
      </c>
      <c r="H201" s="23">
        <f t="shared" si="23"/>
        <v>2.047804153073699E-3</v>
      </c>
      <c r="I201" s="23">
        <f t="shared" si="23"/>
        <v>7.0112665913055271E-4</v>
      </c>
      <c r="J201" s="24">
        <f t="shared" si="23"/>
        <v>3.1381934416648261E-6</v>
      </c>
      <c r="L201" s="9" t="s">
        <v>338</v>
      </c>
      <c r="M201" s="23">
        <f t="shared" si="20"/>
        <v>1.9081420394900688E-6</v>
      </c>
      <c r="N201" s="23">
        <f t="shared" si="18"/>
        <v>6.9439049355413979E-2</v>
      </c>
      <c r="O201" s="23">
        <f t="shared" si="22"/>
        <v>0.85765884439764362</v>
      </c>
      <c r="P201" s="23">
        <f t="shared" si="22"/>
        <v>5.4244762080040226E-2</v>
      </c>
      <c r="Q201" s="23">
        <f t="shared" si="22"/>
        <v>1.8572307686467289E-2</v>
      </c>
      <c r="R201" s="24">
        <f t="shared" si="21"/>
        <v>8.3128338395417164E-5</v>
      </c>
    </row>
    <row r="202" spans="1:18" x14ac:dyDescent="0.25">
      <c r="A202">
        <v>188</v>
      </c>
      <c r="B202" s="21">
        <f t="shared" ca="1" si="19"/>
        <v>13</v>
      </c>
      <c r="C202" s="22">
        <v>2</v>
      </c>
      <c r="D202" s="19" t="s">
        <v>339</v>
      </c>
      <c r="E202" s="23">
        <f t="shared" si="24"/>
        <v>1.908142039490069E-7</v>
      </c>
      <c r="F202" s="23">
        <f t="shared" si="24"/>
        <v>5.4972580739702731E-3</v>
      </c>
      <c r="G202" s="23">
        <f t="shared" si="24"/>
        <v>5.8964045552338001E-2</v>
      </c>
      <c r="H202" s="23">
        <f t="shared" si="23"/>
        <v>3.3902976300025141E-3</v>
      </c>
      <c r="I202" s="23">
        <f t="shared" si="23"/>
        <v>1.0833846150439252E-3</v>
      </c>
      <c r="J202" s="24">
        <f t="shared" si="23"/>
        <v>4.1564169197708582E-6</v>
      </c>
      <c r="L202" s="9" t="s">
        <v>339</v>
      </c>
      <c r="M202" s="23">
        <f t="shared" si="20"/>
        <v>2.7678568295019812E-6</v>
      </c>
      <c r="N202" s="23">
        <f t="shared" si="18"/>
        <v>7.9740517155838908E-2</v>
      </c>
      <c r="O202" s="23">
        <f t="shared" si="22"/>
        <v>0.85530339356036211</v>
      </c>
      <c r="P202" s="23">
        <f t="shared" si="22"/>
        <v>4.91779870420683E-2</v>
      </c>
      <c r="Q202" s="23">
        <f t="shared" si="22"/>
        <v>1.5715043448904162E-2</v>
      </c>
      <c r="R202" s="24">
        <f t="shared" si="21"/>
        <v>6.0290935997195366E-5</v>
      </c>
    </row>
    <row r="203" spans="1:18" x14ac:dyDescent="0.25">
      <c r="A203">
        <v>189</v>
      </c>
      <c r="B203" s="21">
        <f t="shared" ca="1" si="19"/>
        <v>6</v>
      </c>
      <c r="C203" s="22">
        <v>6</v>
      </c>
      <c r="D203" s="19" t="s">
        <v>340</v>
      </c>
      <c r="E203" s="23">
        <f t="shared" si="24"/>
        <v>1.037946311063243E-7</v>
      </c>
      <c r="F203" s="23">
        <f t="shared" si="24"/>
        <v>6.3127909415039134E-3</v>
      </c>
      <c r="G203" s="23">
        <f t="shared" si="24"/>
        <v>5.8802108307274899E-2</v>
      </c>
      <c r="H203" s="23">
        <f t="shared" si="23"/>
        <v>3.0736241901292687E-3</v>
      </c>
      <c r="I203" s="23">
        <f t="shared" si="23"/>
        <v>9.1671086785274274E-4</v>
      </c>
      <c r="J203" s="24">
        <f t="shared" si="23"/>
        <v>3.0145467998597687E-6</v>
      </c>
      <c r="L203" s="9" t="s">
        <v>340</v>
      </c>
      <c r="M203" s="23">
        <f t="shared" si="20"/>
        <v>1.5019115219647772E-6</v>
      </c>
      <c r="N203" s="23">
        <f t="shared" si="18"/>
        <v>9.1346280147065348E-2</v>
      </c>
      <c r="O203" s="23">
        <f t="shared" si="22"/>
        <v>0.85086832566560155</v>
      </c>
      <c r="P203" s="23">
        <f t="shared" si="22"/>
        <v>4.4475437083214706E-2</v>
      </c>
      <c r="Q203" s="23">
        <f t="shared" si="22"/>
        <v>1.3264834607177228E-2</v>
      </c>
      <c r="R203" s="24">
        <f t="shared" si="21"/>
        <v>4.3620585419042587E-5</v>
      </c>
    </row>
    <row r="204" spans="1:18" x14ac:dyDescent="0.25">
      <c r="A204">
        <v>190</v>
      </c>
      <c r="B204" s="21">
        <f t="shared" ca="1" si="19"/>
        <v>6</v>
      </c>
      <c r="C204" s="22">
        <v>19</v>
      </c>
      <c r="D204" s="19" t="s">
        <v>341</v>
      </c>
      <c r="E204" s="23">
        <f t="shared" si="24"/>
        <v>5.6321682073679145E-8</v>
      </c>
      <c r="F204" s="23">
        <f t="shared" si="24"/>
        <v>3.4254855055149505E-3</v>
      </c>
      <c r="G204" s="23">
        <f t="shared" si="24"/>
        <v>3.1907562212460057E-2</v>
      </c>
      <c r="H204" s="23">
        <f t="shared" si="23"/>
        <v>1.6678288906205514E-3</v>
      </c>
      <c r="I204" s="23">
        <f t="shared" si="23"/>
        <v>4.9743129776914604E-4</v>
      </c>
      <c r="J204" s="24">
        <f t="shared" si="23"/>
        <v>2.1810292709521294E-6</v>
      </c>
      <c r="L204" s="9" t="s">
        <v>341</v>
      </c>
      <c r="M204" s="23">
        <f t="shared" si="20"/>
        <v>1.5018896841956909E-6</v>
      </c>
      <c r="N204" s="23">
        <f t="shared" si="18"/>
        <v>9.1344951973638636E-2</v>
      </c>
      <c r="O204" s="23">
        <f t="shared" si="22"/>
        <v>0.85085595405399395</v>
      </c>
      <c r="P204" s="23">
        <f t="shared" si="22"/>
        <v>4.4474790411083334E-2</v>
      </c>
      <c r="Q204" s="23">
        <f t="shared" si="22"/>
        <v>1.326464173669792E-2</v>
      </c>
      <c r="R204" s="24">
        <f t="shared" si="21"/>
        <v>5.8159934901920674E-5</v>
      </c>
    </row>
    <row r="205" spans="1:18" x14ac:dyDescent="0.25">
      <c r="A205">
        <v>191</v>
      </c>
      <c r="B205" s="21">
        <f t="shared" ca="1" si="19"/>
        <v>16</v>
      </c>
      <c r="C205" s="22">
        <v>7</v>
      </c>
      <c r="D205" s="19" t="s">
        <v>342</v>
      </c>
      <c r="E205" s="23">
        <f t="shared" si="24"/>
        <v>5.6320863157338406E-8</v>
      </c>
      <c r="F205" s="23">
        <f t="shared" si="24"/>
        <v>3.4254356990114487E-3</v>
      </c>
      <c r="G205" s="23">
        <f t="shared" si="24"/>
        <v>5.8496346841212091E-2</v>
      </c>
      <c r="H205" s="23">
        <f t="shared" si="23"/>
        <v>2.7796744006927084E-3</v>
      </c>
      <c r="I205" s="23">
        <f t="shared" si="23"/>
        <v>7.7377076797404537E-4</v>
      </c>
      <c r="J205" s="24">
        <f t="shared" si="23"/>
        <v>2.9079967450960339E-6</v>
      </c>
      <c r="L205" s="9" t="s">
        <v>342</v>
      </c>
      <c r="M205" s="23">
        <f t="shared" si="20"/>
        <v>8.6014688882285828E-7</v>
      </c>
      <c r="N205" s="23">
        <f t="shared" si="18"/>
        <v>5.2314146023231672E-2</v>
      </c>
      <c r="O205" s="23">
        <f t="shared" si="22"/>
        <v>0.89337144216717301</v>
      </c>
      <c r="P205" s="23">
        <f t="shared" si="22"/>
        <v>4.2451911310681802E-2</v>
      </c>
      <c r="Q205" s="23">
        <f t="shared" si="22"/>
        <v>1.1817228668453552E-2</v>
      </c>
      <c r="R205" s="24">
        <f t="shared" si="21"/>
        <v>4.4411683571213894E-5</v>
      </c>
    </row>
    <row r="206" spans="1:18" x14ac:dyDescent="0.25">
      <c r="A206">
        <v>192</v>
      </c>
      <c r="B206" s="21">
        <f t="shared" ca="1" si="19"/>
        <v>7</v>
      </c>
      <c r="C206" s="22">
        <v>3</v>
      </c>
      <c r="D206" s="19" t="s">
        <v>343</v>
      </c>
      <c r="E206" s="23">
        <f t="shared" si="24"/>
        <v>8.6014688882285836E-8</v>
      </c>
      <c r="F206" s="23">
        <f t="shared" si="24"/>
        <v>4.1415365601725068E-3</v>
      </c>
      <c r="G206" s="23">
        <f t="shared" si="24"/>
        <v>6.1419286648993147E-2</v>
      </c>
      <c r="H206" s="23">
        <f t="shared" si="23"/>
        <v>2.6532444569176126E-3</v>
      </c>
      <c r="I206" s="23">
        <f t="shared" si="23"/>
        <v>6.8933833899312389E-4</v>
      </c>
      <c r="J206" s="24">
        <f t="shared" si="23"/>
        <v>2.2205841785606947E-6</v>
      </c>
      <c r="L206" s="9" t="s">
        <v>343</v>
      </c>
      <c r="M206" s="23">
        <f t="shared" si="20"/>
        <v>1.2482954697338515E-6</v>
      </c>
      <c r="N206" s="23">
        <f t="shared" ref="N206:N264" si="25">F206/SUM($E206:$J206)</f>
        <v>6.0104400689928644E-2</v>
      </c>
      <c r="O206" s="23">
        <f t="shared" si="22"/>
        <v>0.89135260819402373</v>
      </c>
      <c r="P206" s="23">
        <f t="shared" si="22"/>
        <v>3.8505435277448298E-2</v>
      </c>
      <c r="Q206" s="23">
        <f t="shared" si="22"/>
        <v>1.0004081126847957E-2</v>
      </c>
      <c r="R206" s="24">
        <f t="shared" si="21"/>
        <v>3.222641628168285E-5</v>
      </c>
    </row>
    <row r="207" spans="1:18" x14ac:dyDescent="0.25">
      <c r="A207">
        <v>193</v>
      </c>
      <c r="B207" s="21">
        <f t="shared" ca="1" si="19"/>
        <v>20</v>
      </c>
      <c r="C207" s="22">
        <v>19</v>
      </c>
      <c r="D207" s="19" t="s">
        <v>344</v>
      </c>
      <c r="E207" s="23">
        <f t="shared" si="24"/>
        <v>4.6811080115019432E-8</v>
      </c>
      <c r="F207" s="23">
        <f t="shared" si="24"/>
        <v>2.2539150258723242E-3</v>
      </c>
      <c r="G207" s="23">
        <f t="shared" si="24"/>
        <v>3.342572280727589E-2</v>
      </c>
      <c r="H207" s="23">
        <f t="shared" si="23"/>
        <v>1.4439538229043111E-3</v>
      </c>
      <c r="I207" s="23">
        <f t="shared" si="23"/>
        <v>3.7515304225679841E-4</v>
      </c>
      <c r="J207" s="24">
        <f t="shared" si="23"/>
        <v>1.6113208140841426E-6</v>
      </c>
      <c r="L207" s="9" t="s">
        <v>344</v>
      </c>
      <c r="M207" s="23">
        <f t="shared" si="20"/>
        <v>1.2482820605147452E-6</v>
      </c>
      <c r="N207" s="23">
        <f t="shared" si="25"/>
        <v>6.0103755047051906E-2</v>
      </c>
      <c r="O207" s="23">
        <f t="shared" si="22"/>
        <v>0.89134303326347719</v>
      </c>
      <c r="P207" s="23">
        <f t="shared" si="22"/>
        <v>3.8505021651162742E-2</v>
      </c>
      <c r="Q207" s="23">
        <f t="shared" si="22"/>
        <v>1.0003973662774715E-2</v>
      </c>
      <c r="R207" s="24">
        <f t="shared" si="21"/>
        <v>4.2968093473021443E-5</v>
      </c>
    </row>
    <row r="208" spans="1:18" x14ac:dyDescent="0.25">
      <c r="A208">
        <v>194</v>
      </c>
      <c r="B208" s="21">
        <f t="shared" ref="B208:B264" ca="1" si="26">IF(RAND()&gt;$B$11,RANDBETWEEN(1,$B$9),RANDBETWEEN(1,20))</f>
        <v>10</v>
      </c>
      <c r="C208" s="22">
        <v>1</v>
      </c>
      <c r="D208" s="19" t="s">
        <v>345</v>
      </c>
      <c r="E208" s="23">
        <f t="shared" si="24"/>
        <v>1.2482820605147453E-7</v>
      </c>
      <c r="F208" s="23">
        <f t="shared" si="24"/>
        <v>4.7582139412249425E-3</v>
      </c>
      <c r="G208" s="23">
        <f t="shared" si="24"/>
        <v>6.1279833536864059E-2</v>
      </c>
      <c r="H208" s="23">
        <f t="shared" si="23"/>
        <v>2.4065638531976714E-3</v>
      </c>
      <c r="I208" s="23">
        <f t="shared" si="23"/>
        <v>5.8356513032852507E-4</v>
      </c>
      <c r="J208" s="24">
        <f t="shared" si="23"/>
        <v>2.1484046736510723E-6</v>
      </c>
      <c r="L208" s="9" t="s">
        <v>345</v>
      </c>
      <c r="M208" s="23">
        <f t="shared" si="20"/>
        <v>1.8083064300453118E-6</v>
      </c>
      <c r="N208" s="23">
        <f t="shared" si="25"/>
        <v>6.8929203884418644E-2</v>
      </c>
      <c r="O208" s="23">
        <f t="shared" si="22"/>
        <v>0.88772177796997709</v>
      </c>
      <c r="P208" s="23">
        <f t="shared" si="22"/>
        <v>3.4862352249598522E-2</v>
      </c>
      <c r="Q208" s="23">
        <f t="shared" si="22"/>
        <v>8.4537350243433784E-3</v>
      </c>
      <c r="R208" s="24">
        <f t="shared" si="21"/>
        <v>3.1122565232577436E-5</v>
      </c>
    </row>
    <row r="209" spans="1:18" x14ac:dyDescent="0.25">
      <c r="A209">
        <v>195</v>
      </c>
      <c r="B209" s="21">
        <f t="shared" ca="1" si="26"/>
        <v>5</v>
      </c>
      <c r="C209" s="22">
        <v>5</v>
      </c>
      <c r="D209" s="19" t="s">
        <v>346</v>
      </c>
      <c r="E209" s="23">
        <f t="shared" si="24"/>
        <v>6.7811491126699193E-8</v>
      </c>
      <c r="F209" s="23">
        <f t="shared" si="24"/>
        <v>5.4568953075164756E-3</v>
      </c>
      <c r="G209" s="23">
        <f t="shared" si="24"/>
        <v>6.1030872235435928E-2</v>
      </c>
      <c r="H209" s="23">
        <f t="shared" si="23"/>
        <v>2.1788970155999076E-3</v>
      </c>
      <c r="I209" s="23">
        <f t="shared" si="23"/>
        <v>4.9313454308669703E-4</v>
      </c>
      <c r="J209" s="24">
        <f t="shared" si="23"/>
        <v>1.5561282616288719E-6</v>
      </c>
      <c r="L209" s="9" t="s">
        <v>346</v>
      </c>
      <c r="M209" s="23">
        <f t="shared" si="20"/>
        <v>9.8048143234582297E-7</v>
      </c>
      <c r="N209" s="23">
        <f t="shared" si="25"/>
        <v>7.8900853503992119E-2</v>
      </c>
      <c r="O209" s="23">
        <f t="shared" si="22"/>
        <v>0.88244095554410662</v>
      </c>
      <c r="P209" s="23">
        <f t="shared" si="22"/>
        <v>3.1504513929620573E-2</v>
      </c>
      <c r="Q209" s="23">
        <f t="shared" si="22"/>
        <v>7.130196595167883E-3</v>
      </c>
      <c r="R209" s="24">
        <f t="shared" si="21"/>
        <v>2.2499945680665936E-5</v>
      </c>
    </row>
    <row r="210" spans="1:18" x14ac:dyDescent="0.25">
      <c r="A210">
        <v>196</v>
      </c>
      <c r="B210" s="21">
        <f t="shared" ca="1" si="26"/>
        <v>15</v>
      </c>
      <c r="C210" s="22">
        <v>19</v>
      </c>
      <c r="D210" s="19" t="s">
        <v>347</v>
      </c>
      <c r="E210" s="23">
        <f t="shared" si="24"/>
        <v>3.676805371296836E-8</v>
      </c>
      <c r="F210" s="23">
        <f t="shared" si="24"/>
        <v>2.9587820063997042E-3</v>
      </c>
      <c r="G210" s="23">
        <f t="shared" si="24"/>
        <v>3.3091535832903994E-2</v>
      </c>
      <c r="H210" s="23">
        <f t="shared" si="23"/>
        <v>1.1814192723607715E-3</v>
      </c>
      <c r="I210" s="23">
        <f t="shared" si="23"/>
        <v>2.6738237231879562E-4</v>
      </c>
      <c r="J210" s="24">
        <f t="shared" si="23"/>
        <v>1.1249972840332968E-6</v>
      </c>
      <c r="L210" s="9" t="s">
        <v>347</v>
      </c>
      <c r="M210" s="23">
        <f t="shared" si="20"/>
        <v>9.8047407880798469E-7</v>
      </c>
      <c r="N210" s="23">
        <f t="shared" si="25"/>
        <v>7.890026175345756E-2</v>
      </c>
      <c r="O210" s="23">
        <f t="shared" si="22"/>
        <v>0.88243433730255438</v>
      </c>
      <c r="P210" s="23">
        <f t="shared" si="22"/>
        <v>3.150427764810864E-2</v>
      </c>
      <c r="Q210" s="23">
        <f t="shared" si="22"/>
        <v>7.1301431192235896E-3</v>
      </c>
      <c r="R210" s="24">
        <f t="shared" si="21"/>
        <v>2.9999702576995105E-5</v>
      </c>
    </row>
    <row r="211" spans="1:18" x14ac:dyDescent="0.25">
      <c r="A211">
        <v>197</v>
      </c>
      <c r="B211" s="21">
        <f t="shared" ca="1" si="26"/>
        <v>5</v>
      </c>
      <c r="C211" s="22">
        <v>18</v>
      </c>
      <c r="D211" s="19" t="s">
        <v>348</v>
      </c>
      <c r="E211" s="23">
        <f t="shared" si="24"/>
        <v>3.6767777955299422E-8</v>
      </c>
      <c r="F211" s="23">
        <f t="shared" si="24"/>
        <v>2.9587598157546583E-3</v>
      </c>
      <c r="G211" s="23">
        <f t="shared" si="24"/>
        <v>3.3091287648845787E-2</v>
      </c>
      <c r="H211" s="23">
        <f t="shared" si="23"/>
        <v>1.1814104118040741E-3</v>
      </c>
      <c r="I211" s="23">
        <f t="shared" si="23"/>
        <v>2.6738036697088462E-4</v>
      </c>
      <c r="J211" s="24">
        <f t="shared" si="23"/>
        <v>1.4999851288497554E-6</v>
      </c>
      <c r="L211" s="9" t="s">
        <v>348</v>
      </c>
      <c r="M211" s="23">
        <f t="shared" si="20"/>
        <v>9.8046427426244657E-7</v>
      </c>
      <c r="N211" s="23">
        <f t="shared" si="25"/>
        <v>7.8899472766552098E-2</v>
      </c>
      <c r="O211" s="23">
        <f t="shared" si="22"/>
        <v>0.8824255131349078</v>
      </c>
      <c r="P211" s="23">
        <f t="shared" si="22"/>
        <v>3.1503962611605874E-2</v>
      </c>
      <c r="Q211" s="23">
        <f t="shared" si="22"/>
        <v>7.1300718192122831E-3</v>
      </c>
      <c r="R211" s="24">
        <f t="shared" si="21"/>
        <v>3.9999203447924571E-5</v>
      </c>
    </row>
    <row r="212" spans="1:18" x14ac:dyDescent="0.25">
      <c r="A212">
        <v>198</v>
      </c>
      <c r="B212" s="21">
        <f t="shared" ca="1" si="26"/>
        <v>12</v>
      </c>
      <c r="C212" s="22">
        <v>3</v>
      </c>
      <c r="D212" s="19" t="s">
        <v>349</v>
      </c>
      <c r="E212" s="23">
        <f t="shared" si="24"/>
        <v>9.8046427426244665E-8</v>
      </c>
      <c r="F212" s="23">
        <f t="shared" si="24"/>
        <v>6.246208260685374E-3</v>
      </c>
      <c r="G212" s="23">
        <f t="shared" si="24"/>
        <v>6.0666754028024919E-2</v>
      </c>
      <c r="H212" s="23">
        <f t="shared" si="23"/>
        <v>1.9689976632253671E-3</v>
      </c>
      <c r="I212" s="23">
        <f t="shared" si="23"/>
        <v>4.1592085612071654E-4</v>
      </c>
      <c r="J212" s="24">
        <f t="shared" si="23"/>
        <v>1.9999601723962287E-6</v>
      </c>
      <c r="L212" s="9" t="s">
        <v>349</v>
      </c>
      <c r="M212" s="23">
        <f t="shared" si="20"/>
        <v>1.4148117950868536E-6</v>
      </c>
      <c r="N212" s="23">
        <f t="shared" si="25"/>
        <v>9.0132902888627839E-2</v>
      </c>
      <c r="O212" s="23">
        <f t="shared" si="22"/>
        <v>0.87542240366738111</v>
      </c>
      <c r="P212" s="23">
        <f t="shared" si="22"/>
        <v>2.8412673378897847E-2</v>
      </c>
      <c r="Q212" s="23">
        <f t="shared" si="22"/>
        <v>6.0017457903284921E-3</v>
      </c>
      <c r="R212" s="24">
        <f t="shared" si="21"/>
        <v>2.8859462969608565E-5</v>
      </c>
    </row>
    <row r="213" spans="1:18" x14ac:dyDescent="0.25">
      <c r="A213">
        <v>199</v>
      </c>
      <c r="B213" s="21">
        <f t="shared" ca="1" si="26"/>
        <v>7</v>
      </c>
      <c r="C213" s="22">
        <v>18</v>
      </c>
      <c r="D213" s="19" t="s">
        <v>350</v>
      </c>
      <c r="E213" s="23">
        <f t="shared" si="24"/>
        <v>5.3055442315757011E-8</v>
      </c>
      <c r="F213" s="23">
        <f t="shared" si="24"/>
        <v>3.3799838583235438E-3</v>
      </c>
      <c r="G213" s="23">
        <f t="shared" si="24"/>
        <v>3.2828340137526793E-2</v>
      </c>
      <c r="H213" s="23">
        <f t="shared" si="23"/>
        <v>1.0654752517086693E-3</v>
      </c>
      <c r="I213" s="23">
        <f t="shared" si="23"/>
        <v>2.2506546713731845E-4</v>
      </c>
      <c r="J213" s="24">
        <f t="shared" si="23"/>
        <v>1.4429731484804284E-6</v>
      </c>
      <c r="L213" s="9" t="s">
        <v>350</v>
      </c>
      <c r="M213" s="23">
        <f t="shared" si="20"/>
        <v>1.4147981849815771E-6</v>
      </c>
      <c r="N213" s="23">
        <f t="shared" si="25"/>
        <v>9.0132035834577642E-2</v>
      </c>
      <c r="O213" s="23">
        <f t="shared" si="22"/>
        <v>0.87541398234157897</v>
      </c>
      <c r="P213" s="23">
        <f t="shared" si="22"/>
        <v>2.8412400056695406E-2</v>
      </c>
      <c r="Q213" s="23">
        <f t="shared" si="22"/>
        <v>6.001688055163764E-3</v>
      </c>
      <c r="R213" s="24">
        <f t="shared" si="21"/>
        <v>3.8478913799215455E-5</v>
      </c>
    </row>
    <row r="214" spans="1:18" x14ac:dyDescent="0.25">
      <c r="A214">
        <v>200</v>
      </c>
      <c r="B214" s="21">
        <f t="shared" ca="1" si="26"/>
        <v>7</v>
      </c>
      <c r="C214" s="22">
        <v>7</v>
      </c>
      <c r="D214" s="19" t="s">
        <v>351</v>
      </c>
      <c r="E214" s="23">
        <f t="shared" si="24"/>
        <v>5.3054931936809138E-8</v>
      </c>
      <c r="F214" s="23">
        <f t="shared" si="24"/>
        <v>3.3799513437966617E-3</v>
      </c>
      <c r="G214" s="23">
        <f t="shared" si="24"/>
        <v>6.0184711285983558E-2</v>
      </c>
      <c r="H214" s="23">
        <f t="shared" si="23"/>
        <v>1.7757750035434629E-3</v>
      </c>
      <c r="I214" s="23">
        <f t="shared" si="23"/>
        <v>3.5009846988455289E-4</v>
      </c>
      <c r="J214" s="24">
        <f t="shared" si="23"/>
        <v>1.9239456899607729E-6</v>
      </c>
      <c r="L214" s="9" t="s">
        <v>351</v>
      </c>
      <c r="M214" s="23">
        <f t="shared" si="20"/>
        <v>8.0762524418807519E-7</v>
      </c>
      <c r="N214" s="23">
        <f t="shared" si="25"/>
        <v>5.1451089083081478E-2</v>
      </c>
      <c r="O214" s="23">
        <f t="shared" si="22"/>
        <v>0.91615784573287318</v>
      </c>
      <c r="P214" s="23">
        <f t="shared" si="22"/>
        <v>2.7031619276564535E-2</v>
      </c>
      <c r="Q214" s="23">
        <f t="shared" si="22"/>
        <v>5.3293511443412989E-3</v>
      </c>
      <c r="R214" s="24">
        <f t="shared" si="21"/>
        <v>2.9287137895301486E-5</v>
      </c>
    </row>
    <row r="215" spans="1:18" x14ac:dyDescent="0.25">
      <c r="A215">
        <v>201</v>
      </c>
      <c r="B215" s="21">
        <f t="shared" ca="1" si="26"/>
        <v>18</v>
      </c>
      <c r="C215" s="22">
        <v>4</v>
      </c>
      <c r="D215" s="19" t="s">
        <v>352</v>
      </c>
      <c r="E215" s="23">
        <f t="shared" si="24"/>
        <v>8.0762524418807527E-8</v>
      </c>
      <c r="F215" s="23">
        <f t="shared" si="24"/>
        <v>4.0732112190772834E-3</v>
      </c>
      <c r="G215" s="23">
        <f t="shared" si="24"/>
        <v>6.2985851894135039E-2</v>
      </c>
      <c r="H215" s="23">
        <f t="shared" si="23"/>
        <v>1.6894762047852834E-3</v>
      </c>
      <c r="I215" s="23">
        <f t="shared" si="23"/>
        <v>3.1087881675324246E-4</v>
      </c>
      <c r="J215" s="24">
        <f t="shared" si="23"/>
        <v>1.4643568947650745E-6</v>
      </c>
      <c r="L215" s="9" t="s">
        <v>352</v>
      </c>
      <c r="M215" s="23">
        <f t="shared" si="20"/>
        <v>1.169438140061432E-6</v>
      </c>
      <c r="N215" s="23">
        <f t="shared" si="25"/>
        <v>5.8979936380069736E-2</v>
      </c>
      <c r="O215" s="23">
        <f t="shared" si="22"/>
        <v>0.91203262923402417</v>
      </c>
      <c r="P215" s="23">
        <f t="shared" si="22"/>
        <v>2.4463548221408123E-2</v>
      </c>
      <c r="Q215" s="23">
        <f t="shared" si="22"/>
        <v>4.5015128967879105E-3</v>
      </c>
      <c r="R215" s="24">
        <f t="shared" si="21"/>
        <v>2.1203829569762822E-5</v>
      </c>
    </row>
    <row r="216" spans="1:18" x14ac:dyDescent="0.25">
      <c r="A216">
        <v>202</v>
      </c>
      <c r="B216" s="21">
        <f t="shared" ca="1" si="26"/>
        <v>3</v>
      </c>
      <c r="C216" s="22">
        <v>4</v>
      </c>
      <c r="D216" s="19" t="s">
        <v>353</v>
      </c>
      <c r="E216" s="23">
        <f t="shared" si="24"/>
        <v>1.169438140061432E-7</v>
      </c>
      <c r="F216" s="23">
        <f t="shared" si="24"/>
        <v>4.669244963422187E-3</v>
      </c>
      <c r="G216" s="23">
        <f t="shared" si="24"/>
        <v>6.2702243259839169E-2</v>
      </c>
      <c r="H216" s="23">
        <f t="shared" si="23"/>
        <v>1.5289717638380077E-3</v>
      </c>
      <c r="I216" s="23">
        <f t="shared" si="23"/>
        <v>2.6258825231262811E-4</v>
      </c>
      <c r="J216" s="24">
        <f t="shared" si="23"/>
        <v>1.0601914784881411E-6</v>
      </c>
      <c r="L216" s="9" t="s">
        <v>353</v>
      </c>
      <c r="M216" s="23">
        <f t="shared" si="20"/>
        <v>1.6908136160361484E-6</v>
      </c>
      <c r="N216" s="23">
        <f t="shared" si="25"/>
        <v>6.750953890000301E-2</v>
      </c>
      <c r="O216" s="23">
        <f t="shared" si="22"/>
        <v>0.90657045488680266</v>
      </c>
      <c r="P216" s="23">
        <f t="shared" si="22"/>
        <v>2.210639612537612E-2</v>
      </c>
      <c r="Q216" s="23">
        <f t="shared" si="22"/>
        <v>3.7965906635985384E-3</v>
      </c>
      <c r="R216" s="24">
        <f t="shared" si="21"/>
        <v>1.5328610603884339E-5</v>
      </c>
    </row>
    <row r="217" spans="1:18" x14ac:dyDescent="0.25">
      <c r="A217">
        <v>203</v>
      </c>
      <c r="B217" s="21">
        <f t="shared" ca="1" si="26"/>
        <v>13</v>
      </c>
      <c r="C217" s="22">
        <v>11</v>
      </c>
      <c r="D217" s="19" t="s">
        <v>354</v>
      </c>
      <c r="E217" s="23">
        <f t="shared" si="24"/>
        <v>6.3405510601355569E-8</v>
      </c>
      <c r="F217" s="23">
        <f t="shared" si="24"/>
        <v>2.5316077087501128E-3</v>
      </c>
      <c r="G217" s="23">
        <f t="shared" si="24"/>
        <v>3.3996392058255095E-2</v>
      </c>
      <c r="H217" s="23">
        <f t="shared" si="23"/>
        <v>8.2898985470160444E-4</v>
      </c>
      <c r="I217" s="23">
        <f t="shared" si="23"/>
        <v>2.2146778870991475E-4</v>
      </c>
      <c r="J217" s="24">
        <f t="shared" si="23"/>
        <v>7.6643053019421701E-7</v>
      </c>
      <c r="L217" s="9" t="s">
        <v>354</v>
      </c>
      <c r="M217" s="23">
        <f t="shared" si="20"/>
        <v>1.6872462265056027E-6</v>
      </c>
      <c r="N217" s="23">
        <f t="shared" si="25"/>
        <v>6.7367102844367005E-2</v>
      </c>
      <c r="O217" s="23">
        <f t="shared" si="22"/>
        <v>0.90465771304536469</v>
      </c>
      <c r="P217" s="23">
        <f t="shared" si="22"/>
        <v>2.2059754600049015E-2</v>
      </c>
      <c r="Q217" s="23">
        <f t="shared" si="22"/>
        <v>5.8933472382659896E-3</v>
      </c>
      <c r="R217" s="24">
        <f t="shared" si="21"/>
        <v>2.0395025727010458E-5</v>
      </c>
    </row>
    <row r="218" spans="1:18" x14ac:dyDescent="0.25">
      <c r="A218">
        <v>204</v>
      </c>
      <c r="B218" s="21">
        <f t="shared" ca="1" si="26"/>
        <v>3</v>
      </c>
      <c r="C218" s="22">
        <v>14</v>
      </c>
      <c r="D218" s="19" t="s">
        <v>355</v>
      </c>
      <c r="E218" s="23">
        <f t="shared" si="24"/>
        <v>6.3271733493960098E-8</v>
      </c>
      <c r="F218" s="23">
        <f t="shared" si="24"/>
        <v>2.5262663566637624E-3</v>
      </c>
      <c r="G218" s="23">
        <f t="shared" si="24"/>
        <v>3.3924664239201173E-2</v>
      </c>
      <c r="H218" s="23">
        <f t="shared" si="23"/>
        <v>8.2724079750183803E-4</v>
      </c>
      <c r="I218" s="23">
        <f t="shared" si="23"/>
        <v>2.210005214349746E-4</v>
      </c>
      <c r="J218" s="24">
        <f t="shared" si="23"/>
        <v>1.0197512863505228E-6</v>
      </c>
      <c r="L218" s="9" t="s">
        <v>355</v>
      </c>
      <c r="M218" s="23">
        <f t="shared" si="20"/>
        <v>1.6872347561068496E-6</v>
      </c>
      <c r="N218" s="23">
        <f t="shared" si="25"/>
        <v>6.736664486288195E-2</v>
      </c>
      <c r="O218" s="23">
        <f t="shared" si="22"/>
        <v>0.90465156291473126</v>
      </c>
      <c r="P218" s="23">
        <f t="shared" si="22"/>
        <v>2.2059604631314348E-2</v>
      </c>
      <c r="Q218" s="23">
        <f t="shared" si="22"/>
        <v>5.8933071735488476E-3</v>
      </c>
      <c r="R218" s="24">
        <f t="shared" si="21"/>
        <v>2.719318276745989E-5</v>
      </c>
    </row>
    <row r="219" spans="1:18" x14ac:dyDescent="0.25">
      <c r="A219">
        <v>205</v>
      </c>
      <c r="B219" s="21">
        <f t="shared" ca="1" si="26"/>
        <v>16</v>
      </c>
      <c r="C219" s="22">
        <v>12</v>
      </c>
      <c r="D219" s="19" t="s">
        <v>356</v>
      </c>
      <c r="E219" s="23">
        <f t="shared" si="24"/>
        <v>6.3271303354006857E-8</v>
      </c>
      <c r="F219" s="23">
        <f t="shared" si="24"/>
        <v>2.526249182358073E-3</v>
      </c>
      <c r="G219" s="23">
        <f t="shared" si="24"/>
        <v>3.3924433609302418E-2</v>
      </c>
      <c r="H219" s="23">
        <f t="shared" si="23"/>
        <v>8.2723517367428801E-4</v>
      </c>
      <c r="I219" s="23">
        <f t="shared" si="23"/>
        <v>3.4377625179034943E-4</v>
      </c>
      <c r="J219" s="24">
        <f t="shared" si="23"/>
        <v>1.3596591383729946E-6</v>
      </c>
      <c r="L219" s="9" t="s">
        <v>356</v>
      </c>
      <c r="M219" s="23">
        <f t="shared" si="20"/>
        <v>1.6817134823210337E-6</v>
      </c>
      <c r="N219" s="23">
        <f t="shared" si="25"/>
        <v>6.7146195581017906E-2</v>
      </c>
      <c r="O219" s="23">
        <f t="shared" si="22"/>
        <v>0.90169119895735061</v>
      </c>
      <c r="P219" s="23">
        <f t="shared" si="22"/>
        <v>2.1987417215582481E-2</v>
      </c>
      <c r="Q219" s="23">
        <f t="shared" si="22"/>
        <v>9.1373676041242614E-3</v>
      </c>
      <c r="R219" s="24">
        <f t="shared" si="21"/>
        <v>3.6138928442321415E-5</v>
      </c>
    </row>
    <row r="220" spans="1:18" x14ac:dyDescent="0.25">
      <c r="A220">
        <v>206</v>
      </c>
      <c r="B220" s="21">
        <f t="shared" ca="1" si="26"/>
        <v>17</v>
      </c>
      <c r="C220" s="22">
        <v>5</v>
      </c>
      <c r="D220" s="19" t="s">
        <v>357</v>
      </c>
      <c r="E220" s="23">
        <f t="shared" si="24"/>
        <v>6.3064255587038765E-8</v>
      </c>
      <c r="F220" s="23">
        <f t="shared" si="24"/>
        <v>5.3157404834972503E-3</v>
      </c>
      <c r="G220" s="23">
        <f t="shared" si="24"/>
        <v>6.1991269928317862E-2</v>
      </c>
      <c r="H220" s="23">
        <f t="shared" si="23"/>
        <v>1.3742135759739051E-3</v>
      </c>
      <c r="I220" s="23">
        <f t="shared" si="23"/>
        <v>5.330131102405819E-4</v>
      </c>
      <c r="J220" s="24">
        <f t="shared" si="23"/>
        <v>1.8069464221160709E-6</v>
      </c>
      <c r="L220" s="9" t="s">
        <v>357</v>
      </c>
      <c r="M220" s="23">
        <f t="shared" si="20"/>
        <v>9.1112109913944231E-7</v>
      </c>
      <c r="N220" s="23">
        <f t="shared" si="25"/>
        <v>7.6799183102693389E-2</v>
      </c>
      <c r="O220" s="23">
        <f t="shared" si="22"/>
        <v>0.89561913430001949</v>
      </c>
      <c r="P220" s="23">
        <f t="shared" si="22"/>
        <v>1.9853956447097421E-2</v>
      </c>
      <c r="Q220" s="23">
        <f t="shared" si="22"/>
        <v>7.7007091630197947E-3</v>
      </c>
      <c r="R220" s="24">
        <f t="shared" si="21"/>
        <v>2.6105866070713462E-5</v>
      </c>
    </row>
    <row r="221" spans="1:18" x14ac:dyDescent="0.25">
      <c r="A221">
        <v>207</v>
      </c>
      <c r="B221" s="21">
        <f t="shared" ca="1" si="26"/>
        <v>10</v>
      </c>
      <c r="C221" s="22">
        <v>1</v>
      </c>
      <c r="D221" s="19" t="s">
        <v>358</v>
      </c>
      <c r="E221" s="23">
        <f t="shared" si="24"/>
        <v>9.1112109913944236E-8</v>
      </c>
      <c r="F221" s="23">
        <f t="shared" si="24"/>
        <v>6.0799353289632263E-3</v>
      </c>
      <c r="G221" s="23">
        <f t="shared" si="24"/>
        <v>6.1573815483126348E-2</v>
      </c>
      <c r="H221" s="23">
        <f t="shared" si="23"/>
        <v>1.2408722779435888E-3</v>
      </c>
      <c r="I221" s="23">
        <f t="shared" si="23"/>
        <v>4.4920803450948803E-4</v>
      </c>
      <c r="J221" s="24">
        <f t="shared" si="23"/>
        <v>1.3052933035356731E-6</v>
      </c>
      <c r="L221" s="9" t="s">
        <v>358</v>
      </c>
      <c r="M221" s="23">
        <f t="shared" ref="M221:M264" si="27">E221/SUM($E221:$J221)</f>
        <v>1.3138915706143608E-6</v>
      </c>
      <c r="N221" s="23">
        <f t="shared" si="25"/>
        <v>8.7676333981841575E-2</v>
      </c>
      <c r="O221" s="23">
        <f t="shared" si="22"/>
        <v>0.88793155169225424</v>
      </c>
      <c r="P221" s="23">
        <f t="shared" si="22"/>
        <v>1.7894126562747963E-2</v>
      </c>
      <c r="Q221" s="23">
        <f t="shared" si="22"/>
        <v>6.4778507549843548E-3</v>
      </c>
      <c r="R221" s="24">
        <f t="shared" si="21"/>
        <v>1.8823116601236993E-5</v>
      </c>
    </row>
    <row r="222" spans="1:18" x14ac:dyDescent="0.25">
      <c r="A222">
        <v>208</v>
      </c>
      <c r="B222" s="21">
        <f t="shared" ca="1" si="26"/>
        <v>20</v>
      </c>
      <c r="C222" s="22">
        <v>12</v>
      </c>
      <c r="D222" s="19" t="s">
        <v>359</v>
      </c>
      <c r="E222" s="23">
        <f t="shared" si="24"/>
        <v>4.9270933898038525E-8</v>
      </c>
      <c r="F222" s="23">
        <f t="shared" si="24"/>
        <v>3.287862524319059E-3</v>
      </c>
      <c r="G222" s="23">
        <f t="shared" si="24"/>
        <v>3.3297433188459534E-2</v>
      </c>
      <c r="H222" s="23">
        <f t="shared" si="23"/>
        <v>6.7102974610304855E-4</v>
      </c>
      <c r="I222" s="23">
        <f t="shared" si="23"/>
        <v>3.7787462737408735E-4</v>
      </c>
      <c r="J222" s="24">
        <f t="shared" si="23"/>
        <v>9.4115583006184966E-7</v>
      </c>
      <c r="L222" s="9" t="s">
        <v>359</v>
      </c>
      <c r="M222" s="23">
        <f t="shared" si="27"/>
        <v>1.3091719007239648E-6</v>
      </c>
      <c r="N222" s="23">
        <f t="shared" si="25"/>
        <v>8.73613891546966E-2</v>
      </c>
      <c r="O222" s="23">
        <f t="shared" si="22"/>
        <v>0.88474198574710183</v>
      </c>
      <c r="P222" s="23">
        <f t="shared" si="22"/>
        <v>1.7829848526232633E-2</v>
      </c>
      <c r="Q222" s="23">
        <f t="shared" si="22"/>
        <v>1.0040460064719578E-2</v>
      </c>
      <c r="R222" s="24">
        <f t="shared" si="21"/>
        <v>2.5007335348448995E-5</v>
      </c>
    </row>
    <row r="223" spans="1:18" x14ac:dyDescent="0.25">
      <c r="A223">
        <v>209</v>
      </c>
      <c r="B223" s="21">
        <f t="shared" ca="1" si="26"/>
        <v>2</v>
      </c>
      <c r="C223" s="22">
        <v>8</v>
      </c>
      <c r="D223" s="19" t="s">
        <v>360</v>
      </c>
      <c r="E223" s="23">
        <f t="shared" si="24"/>
        <v>4.9093946277148676E-8</v>
      </c>
      <c r="F223" s="23">
        <f t="shared" si="24"/>
        <v>3.2760520933011223E-3</v>
      </c>
      <c r="G223" s="23">
        <f t="shared" si="24"/>
        <v>6.0826011520113257E-2</v>
      </c>
      <c r="H223" s="23">
        <f t="shared" si="23"/>
        <v>1.1143655328895395E-3</v>
      </c>
      <c r="I223" s="23">
        <f t="shared" si="23"/>
        <v>5.8569350377530877E-4</v>
      </c>
      <c r="J223" s="24">
        <f t="shared" si="23"/>
        <v>1.2503667674224498E-6</v>
      </c>
      <c r="L223" s="9" t="s">
        <v>360</v>
      </c>
      <c r="M223" s="23">
        <f t="shared" si="27"/>
        <v>7.4606980461425568E-7</v>
      </c>
      <c r="N223" s="23">
        <f t="shared" si="25"/>
        <v>4.9785436504886448E-2</v>
      </c>
      <c r="O223" s="23">
        <f t="shared" si="22"/>
        <v>0.92435939604631456</v>
      </c>
      <c r="P223" s="23">
        <f t="shared" si="22"/>
        <v>1.693476565722201E-2</v>
      </c>
      <c r="Q223" s="23">
        <f t="shared" si="22"/>
        <v>8.90065417554089E-3</v>
      </c>
      <c r="R223" s="24">
        <f t="shared" si="21"/>
        <v>1.9001546231398312E-5</v>
      </c>
    </row>
    <row r="224" spans="1:18" x14ac:dyDescent="0.25">
      <c r="A224">
        <v>210</v>
      </c>
      <c r="B224" s="21">
        <f t="shared" ca="1" si="26"/>
        <v>8</v>
      </c>
      <c r="C224" s="22">
        <v>19</v>
      </c>
      <c r="D224" s="19" t="s">
        <v>361</v>
      </c>
      <c r="E224" s="23">
        <f t="shared" si="24"/>
        <v>2.7977617673034587E-8</v>
      </c>
      <c r="F224" s="23">
        <f t="shared" si="24"/>
        <v>1.8669538689332417E-3</v>
      </c>
      <c r="G224" s="23">
        <f t="shared" si="24"/>
        <v>3.4663477351736798E-2</v>
      </c>
      <c r="H224" s="23">
        <f t="shared" si="23"/>
        <v>6.3505371214582539E-4</v>
      </c>
      <c r="I224" s="23">
        <f t="shared" si="23"/>
        <v>3.3377453158278339E-4</v>
      </c>
      <c r="J224" s="24">
        <f t="shared" si="23"/>
        <v>9.5007731156991562E-7</v>
      </c>
      <c r="L224" s="9" t="s">
        <v>361</v>
      </c>
      <c r="M224" s="23">
        <f t="shared" si="27"/>
        <v>7.4606507915089119E-7</v>
      </c>
      <c r="N224" s="23">
        <f t="shared" si="25"/>
        <v>4.9785121173459235E-2</v>
      </c>
      <c r="O224" s="23">
        <f t="shared" si="22"/>
        <v>0.92435354133079783</v>
      </c>
      <c r="P224" s="23">
        <f t="shared" si="22"/>
        <v>1.6934658395657203E-2</v>
      </c>
      <c r="Q224" s="23">
        <f t="shared" si="22"/>
        <v>8.9005978005006915E-3</v>
      </c>
      <c r="R224" s="24">
        <f t="shared" si="21"/>
        <v>2.5335234505654499E-5</v>
      </c>
    </row>
    <row r="225" spans="1:18" x14ac:dyDescent="0.25">
      <c r="A225">
        <v>211</v>
      </c>
      <c r="B225" s="21">
        <f t="shared" ca="1" si="26"/>
        <v>7</v>
      </c>
      <c r="C225" s="22">
        <v>5</v>
      </c>
      <c r="D225" s="19" t="s">
        <v>362</v>
      </c>
      <c r="E225" s="23">
        <f t="shared" si="24"/>
        <v>2.797744046815842E-8</v>
      </c>
      <c r="F225" s="23">
        <f t="shared" si="24"/>
        <v>3.9413220928988559E-3</v>
      </c>
      <c r="G225" s="23">
        <f t="shared" si="24"/>
        <v>6.3549305966492359E-2</v>
      </c>
      <c r="H225" s="23">
        <f t="shared" si="23"/>
        <v>1.0584161497285752E-3</v>
      </c>
      <c r="I225" s="23">
        <f t="shared" si="23"/>
        <v>5.1920153836254037E-4</v>
      </c>
      <c r="J225" s="24">
        <f t="shared" si="23"/>
        <v>1.266761725282725E-6</v>
      </c>
      <c r="L225" s="9" t="s">
        <v>362</v>
      </c>
      <c r="M225" s="23">
        <f t="shared" si="27"/>
        <v>4.0506191688891827E-7</v>
      </c>
      <c r="N225" s="23">
        <f t="shared" si="25"/>
        <v>5.7063099958812639E-2</v>
      </c>
      <c r="O225" s="23">
        <f t="shared" si="22"/>
        <v>0.92007715005396851</v>
      </c>
      <c r="P225" s="23">
        <f t="shared" si="22"/>
        <v>1.5323920533873813E-2</v>
      </c>
      <c r="Q225" s="23">
        <f t="shared" si="22"/>
        <v>7.5170840098886691E-3</v>
      </c>
      <c r="R225" s="24">
        <f t="shared" si="21"/>
        <v>1.834038153949503E-5</v>
      </c>
    </row>
    <row r="226" spans="1:18" x14ac:dyDescent="0.25">
      <c r="A226">
        <v>212</v>
      </c>
      <c r="B226" s="21">
        <f t="shared" ca="1" si="26"/>
        <v>17</v>
      </c>
      <c r="C226" s="22">
        <v>19</v>
      </c>
      <c r="D226" s="19" t="s">
        <v>363</v>
      </c>
      <c r="E226" s="23">
        <f t="shared" si="24"/>
        <v>1.5189821883334435E-8</v>
      </c>
      <c r="F226" s="23">
        <f t="shared" si="24"/>
        <v>2.1398662484554739E-3</v>
      </c>
      <c r="G226" s="23">
        <f t="shared" si="24"/>
        <v>3.4502893127023815E-2</v>
      </c>
      <c r="H226" s="23">
        <f t="shared" si="23"/>
        <v>5.7464702002026796E-4</v>
      </c>
      <c r="I226" s="23">
        <f t="shared" si="23"/>
        <v>2.8189065037082509E-4</v>
      </c>
      <c r="J226" s="24">
        <f t="shared" si="23"/>
        <v>9.1701907697475156E-7</v>
      </c>
      <c r="L226" s="9" t="s">
        <v>363</v>
      </c>
      <c r="M226" s="23">
        <f t="shared" si="27"/>
        <v>4.0505944057402293E-7</v>
      </c>
      <c r="N226" s="23">
        <f t="shared" si="25"/>
        <v>5.7062751107936981E-2</v>
      </c>
      <c r="O226" s="23">
        <f t="shared" si="22"/>
        <v>0.92007152523302982</v>
      </c>
      <c r="P226" s="23">
        <f t="shared" si="22"/>
        <v>1.5323826852263443E-2</v>
      </c>
      <c r="Q226" s="23">
        <f t="shared" si="22"/>
        <v>7.5170380547733466E-3</v>
      </c>
      <c r="R226" s="24">
        <f t="shared" si="21"/>
        <v>2.4453692555976205E-5</v>
      </c>
    </row>
    <row r="227" spans="1:18" x14ac:dyDescent="0.25">
      <c r="A227">
        <v>213</v>
      </c>
      <c r="B227" s="21">
        <f t="shared" ca="1" si="26"/>
        <v>7</v>
      </c>
      <c r="C227" s="22">
        <v>14</v>
      </c>
      <c r="D227" s="19" t="s">
        <v>364</v>
      </c>
      <c r="E227" s="23">
        <f t="shared" si="24"/>
        <v>1.5189729021525859E-8</v>
      </c>
      <c r="F227" s="23">
        <f t="shared" si="24"/>
        <v>2.1398531665476365E-3</v>
      </c>
      <c r="G227" s="23">
        <f t="shared" si="24"/>
        <v>3.4502682196238615E-2</v>
      </c>
      <c r="H227" s="23">
        <f t="shared" si="23"/>
        <v>5.7464350695987903E-4</v>
      </c>
      <c r="I227" s="23">
        <f t="shared" si="23"/>
        <v>2.8188892705400051E-4</v>
      </c>
      <c r="J227" s="24">
        <f t="shared" si="23"/>
        <v>1.2226846277988103E-6</v>
      </c>
      <c r="L227" s="9" t="s">
        <v>364</v>
      </c>
      <c r="M227" s="23">
        <f t="shared" si="27"/>
        <v>4.0505613886792694E-7</v>
      </c>
      <c r="N227" s="23">
        <f t="shared" si="25"/>
        <v>5.7062285980071001E-2</v>
      </c>
      <c r="O227" s="23">
        <f t="shared" si="22"/>
        <v>0.92006402557875855</v>
      </c>
      <c r="P227" s="23">
        <f t="shared" si="22"/>
        <v>1.5323701945231376E-2</v>
      </c>
      <c r="Q227" s="23">
        <f t="shared" si="22"/>
        <v>7.5169767821602852E-3</v>
      </c>
      <c r="R227" s="24">
        <f t="shared" si="22"/>
        <v>3.2604657639876998E-5</v>
      </c>
    </row>
    <row r="228" spans="1:18" x14ac:dyDescent="0.25">
      <c r="A228">
        <v>214</v>
      </c>
      <c r="B228" s="21">
        <f t="shared" ca="1" si="26"/>
        <v>3</v>
      </c>
      <c r="C228" s="22">
        <v>16</v>
      </c>
      <c r="D228" s="19" t="s">
        <v>365</v>
      </c>
      <c r="E228" s="23">
        <f t="shared" si="24"/>
        <v>1.5189605207547261E-8</v>
      </c>
      <c r="F228" s="23">
        <f t="shared" si="24"/>
        <v>2.1398357242526623E-3</v>
      </c>
      <c r="G228" s="23">
        <f t="shared" si="24"/>
        <v>3.4502400959203441E-2</v>
      </c>
      <c r="H228" s="23">
        <f t="shared" si="23"/>
        <v>5.7463882294617663E-4</v>
      </c>
      <c r="I228" s="23">
        <f t="shared" si="23"/>
        <v>2.8188662933101066E-4</v>
      </c>
      <c r="J228" s="24">
        <f t="shared" si="23"/>
        <v>1.63023288199385E-6</v>
      </c>
      <c r="L228" s="9" t="s">
        <v>365</v>
      </c>
      <c r="M228" s="23">
        <f t="shared" si="27"/>
        <v>4.0505173667686005E-7</v>
      </c>
      <c r="N228" s="23">
        <f t="shared" si="25"/>
        <v>5.7061665821378171E-2</v>
      </c>
      <c r="O228" s="23">
        <f t="shared" ref="O228:R264" si="28">G228/SUM($E228:$J228)</f>
        <v>0.92005402622991328</v>
      </c>
      <c r="P228" s="23">
        <f t="shared" si="28"/>
        <v>1.5323535405689466E-2</v>
      </c>
      <c r="Q228" s="23">
        <f t="shared" si="28"/>
        <v>7.5168950868966765E-3</v>
      </c>
      <c r="R228" s="24">
        <f t="shared" si="28"/>
        <v>4.3472404385548742E-5</v>
      </c>
    </row>
    <row r="229" spans="1:18" x14ac:dyDescent="0.25">
      <c r="A229">
        <v>215</v>
      </c>
      <c r="B229" s="21">
        <f t="shared" ca="1" si="26"/>
        <v>4</v>
      </c>
      <c r="C229" s="22">
        <v>18</v>
      </c>
      <c r="D229" s="19" t="s">
        <v>366</v>
      </c>
      <c r="E229" s="23">
        <f t="shared" si="24"/>
        <v>1.518944012538225E-8</v>
      </c>
      <c r="F229" s="23">
        <f t="shared" si="24"/>
        <v>2.1398124683016813E-3</v>
      </c>
      <c r="G229" s="23">
        <f t="shared" si="24"/>
        <v>3.4502025983621745E-2</v>
      </c>
      <c r="H229" s="23">
        <f t="shared" si="23"/>
        <v>5.7463257771335496E-4</v>
      </c>
      <c r="I229" s="23">
        <f t="shared" si="23"/>
        <v>2.8188356575862536E-4</v>
      </c>
      <c r="J229" s="24">
        <f t="shared" si="23"/>
        <v>2.1736202192774372E-6</v>
      </c>
      <c r="L229" s="9" t="s">
        <v>366</v>
      </c>
      <c r="M229" s="23">
        <f t="shared" si="27"/>
        <v>4.0504586723761496E-7</v>
      </c>
      <c r="N229" s="23">
        <f t="shared" si="25"/>
        <v>5.7060838964089505E-2</v>
      </c>
      <c r="O229" s="23">
        <f t="shared" si="28"/>
        <v>0.92004069410287825</v>
      </c>
      <c r="P229" s="23">
        <f t="shared" si="28"/>
        <v>1.5323313358597851E-2</v>
      </c>
      <c r="Q229" s="23">
        <f t="shared" si="28"/>
        <v>7.516786162640763E-3</v>
      </c>
      <c r="R229" s="24">
        <f t="shared" si="28"/>
        <v>5.7962365926261438E-5</v>
      </c>
    </row>
    <row r="230" spans="1:18" x14ac:dyDescent="0.25">
      <c r="A230">
        <v>216</v>
      </c>
      <c r="B230" s="21">
        <f t="shared" ca="1" si="26"/>
        <v>6</v>
      </c>
      <c r="C230" s="22">
        <v>9</v>
      </c>
      <c r="D230" s="19" t="s">
        <v>367</v>
      </c>
      <c r="E230" s="23">
        <f t="shared" si="24"/>
        <v>1.518922002141056E-8</v>
      </c>
      <c r="F230" s="23">
        <f t="shared" si="24"/>
        <v>2.1397814611533563E-3</v>
      </c>
      <c r="G230" s="23">
        <f t="shared" si="24"/>
        <v>3.4501526028857935E-2</v>
      </c>
      <c r="H230" s="23">
        <f t="shared" si="23"/>
        <v>9.5770708491236568E-4</v>
      </c>
      <c r="I230" s="23">
        <f t="shared" si="23"/>
        <v>4.3847919282071119E-4</v>
      </c>
      <c r="J230" s="24">
        <f t="shared" si="23"/>
        <v>2.898118296313072E-6</v>
      </c>
      <c r="L230" s="9" t="s">
        <v>367</v>
      </c>
      <c r="M230" s="23">
        <f t="shared" si="27"/>
        <v>3.9929173185133339E-7</v>
      </c>
      <c r="N230" s="23">
        <f t="shared" si="25"/>
        <v>5.6250225107210998E-2</v>
      </c>
      <c r="O230" s="23">
        <f t="shared" si="28"/>
        <v>0.90697047380693652</v>
      </c>
      <c r="P230" s="23">
        <f t="shared" si="28"/>
        <v>2.5176047223090931E-2</v>
      </c>
      <c r="Q230" s="23">
        <f t="shared" si="28"/>
        <v>1.1526669311219673E-2</v>
      </c>
      <c r="R230" s="24">
        <f t="shared" si="28"/>
        <v>7.6185259810162293E-5</v>
      </c>
    </row>
    <row r="231" spans="1:18" x14ac:dyDescent="0.25">
      <c r="A231">
        <v>217</v>
      </c>
      <c r="B231" s="21">
        <f t="shared" ca="1" si="26"/>
        <v>7</v>
      </c>
      <c r="C231" s="22">
        <v>7</v>
      </c>
      <c r="D231" s="19" t="s">
        <v>368</v>
      </c>
      <c r="E231" s="23">
        <f t="shared" si="24"/>
        <v>1.4973439944425003E-8</v>
      </c>
      <c r="F231" s="23">
        <f t="shared" si="24"/>
        <v>2.1093834415204125E-3</v>
      </c>
      <c r="G231" s="23">
        <f t="shared" si="24"/>
        <v>6.235422007422689E-2</v>
      </c>
      <c r="H231" s="23">
        <f t="shared" si="23"/>
        <v>1.5735029514431832E-3</v>
      </c>
      <c r="I231" s="23">
        <f t="shared" si="23"/>
        <v>6.7238904315448098E-4</v>
      </c>
      <c r="J231" s="24">
        <f t="shared" si="23"/>
        <v>3.8092629905081146E-6</v>
      </c>
      <c r="L231" s="9" t="s">
        <v>368</v>
      </c>
      <c r="M231" s="23">
        <f t="shared" si="27"/>
        <v>2.2444453373419098E-7</v>
      </c>
      <c r="N231" s="23">
        <f t="shared" si="25"/>
        <v>3.1618625029110017E-2</v>
      </c>
      <c r="O231" s="23">
        <f t="shared" si="28"/>
        <v>0.93465923013433583</v>
      </c>
      <c r="P231" s="23">
        <f t="shared" si="28"/>
        <v>2.3586038851248117E-2</v>
      </c>
      <c r="Q231" s="23">
        <f t="shared" si="28"/>
        <v>1.0078782553569161E-2</v>
      </c>
      <c r="R231" s="24">
        <f t="shared" si="28"/>
        <v>5.7098987203259889E-5</v>
      </c>
    </row>
    <row r="232" spans="1:18" x14ac:dyDescent="0.25">
      <c r="A232">
        <v>218</v>
      </c>
      <c r="B232" s="21">
        <f t="shared" ca="1" si="26"/>
        <v>13</v>
      </c>
      <c r="C232" s="22">
        <v>3</v>
      </c>
      <c r="D232" s="19" t="s">
        <v>369</v>
      </c>
      <c r="E232" s="23">
        <f t="shared" si="24"/>
        <v>2.2444453373419098E-8</v>
      </c>
      <c r="F232" s="23">
        <f t="shared" si="24"/>
        <v>2.5031411481378761E-3</v>
      </c>
      <c r="G232" s="23">
        <f t="shared" si="24"/>
        <v>6.4257822071735596E-2</v>
      </c>
      <c r="H232" s="23">
        <f t="shared" si="23"/>
        <v>1.4741274282030073E-3</v>
      </c>
      <c r="I232" s="23">
        <f t="shared" si="23"/>
        <v>5.8792898229153439E-4</v>
      </c>
      <c r="J232" s="24">
        <f t="shared" si="23"/>
        <v>2.8549493601629944E-6</v>
      </c>
      <c r="L232" s="9" t="s">
        <v>369</v>
      </c>
      <c r="M232" s="23">
        <f t="shared" si="27"/>
        <v>3.2610477078901541E-7</v>
      </c>
      <c r="N232" s="23">
        <f t="shared" si="25"/>
        <v>3.6369175795244825E-2</v>
      </c>
      <c r="O232" s="23">
        <f t="shared" si="28"/>
        <v>0.9336285446328294</v>
      </c>
      <c r="P232" s="23">
        <f t="shared" si="28"/>
        <v>2.1418208725780676E-2</v>
      </c>
      <c r="Q232" s="23">
        <f t="shared" si="28"/>
        <v>8.542263998171637E-3</v>
      </c>
      <c r="R232" s="24">
        <f t="shared" si="28"/>
        <v>4.1480743202808184E-5</v>
      </c>
    </row>
    <row r="233" spans="1:18" x14ac:dyDescent="0.25">
      <c r="A233">
        <v>219</v>
      </c>
      <c r="B233" s="21">
        <f t="shared" ca="1" si="26"/>
        <v>3</v>
      </c>
      <c r="C233" s="22">
        <v>18</v>
      </c>
      <c r="D233" s="19" t="s">
        <v>370</v>
      </c>
      <c r="E233" s="23">
        <f t="shared" si="24"/>
        <v>1.2228928904588077E-8</v>
      </c>
      <c r="F233" s="23">
        <f t="shared" si="24"/>
        <v>1.3638440923216808E-3</v>
      </c>
      <c r="G233" s="23">
        <f t="shared" si="24"/>
        <v>3.5011070423731104E-2</v>
      </c>
      <c r="H233" s="23">
        <f t="shared" si="23"/>
        <v>8.0318282721677538E-4</v>
      </c>
      <c r="I233" s="23">
        <f t="shared" si="23"/>
        <v>3.2033489993143636E-4</v>
      </c>
      <c r="J233" s="24">
        <f t="shared" si="23"/>
        <v>2.0740371601404093E-6</v>
      </c>
      <c r="L233" s="9" t="s">
        <v>370</v>
      </c>
      <c r="M233" s="23">
        <f t="shared" si="27"/>
        <v>3.2610026182860896E-7</v>
      </c>
      <c r="N233" s="23">
        <f t="shared" si="25"/>
        <v>3.6368672928717358E-2</v>
      </c>
      <c r="O233" s="23">
        <f t="shared" si="28"/>
        <v>0.93361563560935246</v>
      </c>
      <c r="P233" s="23">
        <f t="shared" si="28"/>
        <v>2.1417912582136756E-2</v>
      </c>
      <c r="Q233" s="23">
        <f t="shared" si="28"/>
        <v>8.5421458866516611E-3</v>
      </c>
      <c r="R233" s="24">
        <f t="shared" si="28"/>
        <v>5.5306892880070609E-5</v>
      </c>
    </row>
    <row r="234" spans="1:18" x14ac:dyDescent="0.25">
      <c r="A234">
        <v>220</v>
      </c>
      <c r="B234" s="21">
        <f t="shared" ca="1" si="26"/>
        <v>19</v>
      </c>
      <c r="C234" s="22">
        <v>2</v>
      </c>
      <c r="D234" s="19" t="s">
        <v>371</v>
      </c>
      <c r="E234" s="23">
        <f t="shared" si="24"/>
        <v>3.2610026182860894E-8</v>
      </c>
      <c r="F234" s="23">
        <f t="shared" si="24"/>
        <v>2.8791866068567907E-3</v>
      </c>
      <c r="G234" s="23">
        <f t="shared" si="24"/>
        <v>6.418607494814299E-2</v>
      </c>
      <c r="H234" s="23">
        <f t="shared" si="23"/>
        <v>1.3386195363835473E-3</v>
      </c>
      <c r="I234" s="23">
        <f t="shared" si="23"/>
        <v>4.9829184338801361E-4</v>
      </c>
      <c r="J234" s="24">
        <f t="shared" si="23"/>
        <v>2.7653446440035306E-6</v>
      </c>
      <c r="L234" s="9" t="s">
        <v>371</v>
      </c>
      <c r="M234" s="23">
        <f t="shared" si="27"/>
        <v>4.7326086582612294E-7</v>
      </c>
      <c r="N234" s="23">
        <f t="shared" si="25"/>
        <v>4.1784889677646972E-2</v>
      </c>
      <c r="O234" s="23">
        <f t="shared" si="28"/>
        <v>0.93151588513301831</v>
      </c>
      <c r="P234" s="23">
        <f t="shared" si="28"/>
        <v>1.9427038704237624E-2</v>
      </c>
      <c r="Q234" s="23">
        <f t="shared" si="28"/>
        <v>7.2315804934817559E-3</v>
      </c>
      <c r="R234" s="24">
        <f t="shared" si="28"/>
        <v>4.0132730749433798E-5</v>
      </c>
    </row>
    <row r="235" spans="1:18" x14ac:dyDescent="0.25">
      <c r="A235">
        <v>221</v>
      </c>
      <c r="B235" s="21">
        <f t="shared" ca="1" si="26"/>
        <v>14</v>
      </c>
      <c r="C235" s="22">
        <v>5</v>
      </c>
      <c r="D235" s="19" t="s">
        <v>372</v>
      </c>
      <c r="E235" s="23">
        <f t="shared" si="24"/>
        <v>1.774728246847961E-8</v>
      </c>
      <c r="F235" s="23">
        <f t="shared" si="24"/>
        <v>3.3079704328137184E-3</v>
      </c>
      <c r="G235" s="23">
        <f t="shared" si="24"/>
        <v>6.404171710289501E-2</v>
      </c>
      <c r="H235" s="23">
        <f t="shared" si="23"/>
        <v>1.2141899190148515E-3</v>
      </c>
      <c r="I235" s="23">
        <f t="shared" si="23"/>
        <v>4.2184219545310245E-4</v>
      </c>
      <c r="J235" s="24">
        <f t="shared" si="23"/>
        <v>2.0066365374716901E-6</v>
      </c>
      <c r="L235" s="9" t="s">
        <v>372</v>
      </c>
      <c r="M235" s="23">
        <f t="shared" si="27"/>
        <v>2.5725268621240734E-7</v>
      </c>
      <c r="N235" s="23">
        <f t="shared" si="25"/>
        <v>4.7950117504691497E-2</v>
      </c>
      <c r="O235" s="23">
        <f t="shared" si="28"/>
        <v>0.92830571574185328</v>
      </c>
      <c r="P235" s="23">
        <f t="shared" si="28"/>
        <v>1.7600081521965814E-2</v>
      </c>
      <c r="Q235" s="23">
        <f t="shared" si="28"/>
        <v>6.1147411233685488E-3</v>
      </c>
      <c r="R235" s="24">
        <f t="shared" si="28"/>
        <v>2.9086855434536821E-5</v>
      </c>
    </row>
    <row r="236" spans="1:18" x14ac:dyDescent="0.25">
      <c r="A236">
        <v>222</v>
      </c>
      <c r="B236" s="21">
        <f t="shared" ca="1" si="26"/>
        <v>2</v>
      </c>
      <c r="C236" s="22">
        <v>8</v>
      </c>
      <c r="D236" s="19" t="s">
        <v>373</v>
      </c>
      <c r="E236" s="23">
        <f t="shared" si="24"/>
        <v>9.6469757329652741E-9</v>
      </c>
      <c r="F236" s="23">
        <f t="shared" si="24"/>
        <v>1.798129406425931E-3</v>
      </c>
      <c r="G236" s="23">
        <f t="shared" si="24"/>
        <v>6.3821017957252424E-2</v>
      </c>
      <c r="H236" s="23">
        <f t="shared" si="23"/>
        <v>1.1000050951228634E-3</v>
      </c>
      <c r="I236" s="23">
        <f t="shared" si="23"/>
        <v>3.5669323219649868E-4</v>
      </c>
      <c r="J236" s="24">
        <f t="shared" si="23"/>
        <v>1.4543427717268411E-6</v>
      </c>
      <c r="L236" s="9" t="s">
        <v>373</v>
      </c>
      <c r="M236" s="23">
        <f t="shared" si="27"/>
        <v>1.4381876343699691E-7</v>
      </c>
      <c r="N236" s="23">
        <f t="shared" si="25"/>
        <v>2.6806820592300697E-2</v>
      </c>
      <c r="O236" s="23">
        <f t="shared" si="28"/>
        <v>0.951454646303033</v>
      </c>
      <c r="P236" s="23">
        <f t="shared" si="28"/>
        <v>1.6399064010741392E-2</v>
      </c>
      <c r="Q236" s="23">
        <f t="shared" si="28"/>
        <v>5.3176436844915523E-3</v>
      </c>
      <c r="R236" s="24">
        <f t="shared" si="28"/>
        <v>2.1681590669762895E-5</v>
      </c>
    </row>
    <row r="237" spans="1:18" x14ac:dyDescent="0.25">
      <c r="A237">
        <v>223</v>
      </c>
      <c r="B237" s="21">
        <f t="shared" ca="1" si="26"/>
        <v>20</v>
      </c>
      <c r="C237" s="22">
        <v>1</v>
      </c>
      <c r="D237" s="19" t="s">
        <v>374</v>
      </c>
      <c r="E237" s="23">
        <f t="shared" si="24"/>
        <v>1.4381876343699692E-8</v>
      </c>
      <c r="F237" s="23">
        <f t="shared" si="24"/>
        <v>2.1222066302238052E-3</v>
      </c>
      <c r="G237" s="23">
        <f t="shared" si="24"/>
        <v>6.5412506933333531E-2</v>
      </c>
      <c r="H237" s="23">
        <f t="shared" si="23"/>
        <v>1.024941500671337E-3</v>
      </c>
      <c r="I237" s="23">
        <f t="shared" si="23"/>
        <v>3.1019588159534055E-4</v>
      </c>
      <c r="J237" s="24">
        <f t="shared" si="23"/>
        <v>1.0840795334881448E-6</v>
      </c>
      <c r="L237" s="9" t="s">
        <v>374</v>
      </c>
      <c r="M237" s="23">
        <f t="shared" si="27"/>
        <v>2.0882355285477007E-7</v>
      </c>
      <c r="N237" s="23">
        <f t="shared" si="25"/>
        <v>3.0814249672604335E-2</v>
      </c>
      <c r="O237" s="23">
        <f t="shared" si="28"/>
        <v>0.94978372588635962</v>
      </c>
      <c r="P237" s="23">
        <f t="shared" si="28"/>
        <v>1.4882058538366577E-2</v>
      </c>
      <c r="Q237" s="23">
        <f t="shared" si="28"/>
        <v>4.5040163416530336E-3</v>
      </c>
      <c r="R237" s="24">
        <f t="shared" si="28"/>
        <v>1.5740737463599981E-5</v>
      </c>
    </row>
    <row r="238" spans="1:18" x14ac:dyDescent="0.25">
      <c r="A238">
        <v>224</v>
      </c>
      <c r="B238" s="21">
        <f t="shared" ca="1" si="26"/>
        <v>9</v>
      </c>
      <c r="C238" s="22">
        <v>15</v>
      </c>
      <c r="D238" s="19" t="s">
        <v>375</v>
      </c>
      <c r="E238" s="23">
        <f t="shared" si="24"/>
        <v>7.8308832320538773E-9</v>
      </c>
      <c r="F238" s="23">
        <f t="shared" si="24"/>
        <v>1.1555343627226626E-3</v>
      </c>
      <c r="G238" s="23">
        <f t="shared" si="24"/>
        <v>3.5616889720738482E-2</v>
      </c>
      <c r="H238" s="23">
        <f t="shared" si="23"/>
        <v>5.580771951887466E-4</v>
      </c>
      <c r="I238" s="23">
        <f t="shared" si="23"/>
        <v>1.6890061281198875E-4</v>
      </c>
      <c r="J238" s="24">
        <f t="shared" si="23"/>
        <v>7.8703687317999913E-7</v>
      </c>
      <c r="L238" s="9" t="s">
        <v>375</v>
      </c>
      <c r="M238" s="23">
        <f t="shared" si="27"/>
        <v>2.0882245718161176E-7</v>
      </c>
      <c r="N238" s="23">
        <f t="shared" si="25"/>
        <v>3.0814087993781242E-2</v>
      </c>
      <c r="O238" s="23">
        <f t="shared" si="28"/>
        <v>0.94977874248041494</v>
      </c>
      <c r="P238" s="23">
        <f t="shared" si="28"/>
        <v>1.488198045391749E-2</v>
      </c>
      <c r="Q238" s="23">
        <f t="shared" si="28"/>
        <v>4.5039927095974408E-3</v>
      </c>
      <c r="R238" s="24">
        <f t="shared" si="28"/>
        <v>2.0987539831681812E-5</v>
      </c>
    </row>
    <row r="239" spans="1:18" x14ac:dyDescent="0.25">
      <c r="A239">
        <v>225</v>
      </c>
      <c r="B239" s="21">
        <f t="shared" ca="1" si="26"/>
        <v>10</v>
      </c>
      <c r="C239" s="22">
        <v>11</v>
      </c>
      <c r="D239" s="19" t="s">
        <v>376</v>
      </c>
      <c r="E239" s="23">
        <f t="shared" si="24"/>
        <v>7.8308421443104409E-9</v>
      </c>
      <c r="F239" s="23">
        <f t="shared" si="24"/>
        <v>1.1555282997667965E-3</v>
      </c>
      <c r="G239" s="23">
        <f t="shared" si="24"/>
        <v>3.561670284301556E-2</v>
      </c>
      <c r="H239" s="23">
        <f t="shared" si="24"/>
        <v>5.5807426702190587E-4</v>
      </c>
      <c r="I239" s="23">
        <f t="shared" si="24"/>
        <v>2.6273290805985073E-4</v>
      </c>
      <c r="J239" s="24">
        <f t="shared" si="24"/>
        <v>1.0493769915840906E-6</v>
      </c>
      <c r="L239" s="9" t="s">
        <v>376</v>
      </c>
      <c r="M239" s="23">
        <f t="shared" si="27"/>
        <v>2.0829978843240387E-7</v>
      </c>
      <c r="N239" s="23">
        <f t="shared" si="25"/>
        <v>3.0736962376895674E-2</v>
      </c>
      <c r="O239" s="23">
        <f t="shared" si="28"/>
        <v>0.94740150933194778</v>
      </c>
      <c r="P239" s="23">
        <f t="shared" si="28"/>
        <v>1.4844731844670351E-2</v>
      </c>
      <c r="Q239" s="23">
        <f t="shared" si="28"/>
        <v>6.9886748008143162E-3</v>
      </c>
      <c r="R239" s="24">
        <f t="shared" si="28"/>
        <v>2.7913345883445388E-5</v>
      </c>
    </row>
    <row r="240" spans="1:18" x14ac:dyDescent="0.25">
      <c r="A240">
        <v>226</v>
      </c>
      <c r="B240" s="21">
        <f t="shared" ca="1" si="26"/>
        <v>14</v>
      </c>
      <c r="C240" s="22">
        <v>14</v>
      </c>
      <c r="D240" s="19" t="s">
        <v>377</v>
      </c>
      <c r="E240" s="23">
        <f t="shared" ref="E240:J264" si="29">IF($C240&gt;E$13,$B$11*1/20*M239,($B$11*1/20+(1-$B$11)/E$13)*M239)</f>
        <v>7.8112420662151453E-9</v>
      </c>
      <c r="F240" s="23">
        <f t="shared" si="29"/>
        <v>1.1526360891335877E-3</v>
      </c>
      <c r="G240" s="23">
        <f t="shared" si="29"/>
        <v>3.5527556599948037E-2</v>
      </c>
      <c r="H240" s="23">
        <f t="shared" si="29"/>
        <v>5.5667744417513818E-4</v>
      </c>
      <c r="I240" s="23">
        <f t="shared" si="29"/>
        <v>2.6207530503053687E-4</v>
      </c>
      <c r="J240" s="24">
        <f t="shared" si="29"/>
        <v>1.3956672941722695E-6</v>
      </c>
      <c r="L240" s="9" t="s">
        <v>377</v>
      </c>
      <c r="M240" s="23">
        <f t="shared" si="27"/>
        <v>2.0829785033575617E-7</v>
      </c>
      <c r="N240" s="23">
        <f t="shared" si="25"/>
        <v>3.0736676389069226E-2</v>
      </c>
      <c r="O240" s="23">
        <f t="shared" si="28"/>
        <v>0.94739269436529272</v>
      </c>
      <c r="P240" s="23">
        <f t="shared" si="28"/>
        <v>1.484459372391065E-2</v>
      </c>
      <c r="Q240" s="23">
        <f t="shared" si="28"/>
        <v>6.98860977565368E-3</v>
      </c>
      <c r="R240" s="24">
        <f t="shared" si="28"/>
        <v>3.7217448223425477E-5</v>
      </c>
    </row>
    <row r="241" spans="1:18" x14ac:dyDescent="0.25">
      <c r="A241">
        <v>227</v>
      </c>
      <c r="B241" s="21">
        <f t="shared" ca="1" si="26"/>
        <v>7</v>
      </c>
      <c r="C241" s="22">
        <v>19</v>
      </c>
      <c r="D241" s="19" t="s">
        <v>378</v>
      </c>
      <c r="E241" s="23">
        <f t="shared" si="29"/>
        <v>7.8111693875908555E-9</v>
      </c>
      <c r="F241" s="23">
        <f t="shared" si="29"/>
        <v>1.152625364590096E-3</v>
      </c>
      <c r="G241" s="23">
        <f t="shared" si="29"/>
        <v>3.5527226038698477E-2</v>
      </c>
      <c r="H241" s="23">
        <f t="shared" si="29"/>
        <v>5.5667226464664935E-4</v>
      </c>
      <c r="I241" s="23">
        <f t="shared" si="29"/>
        <v>2.62072866587013E-4</v>
      </c>
      <c r="J241" s="24">
        <f t="shared" si="29"/>
        <v>1.8608724111712739E-6</v>
      </c>
      <c r="L241" s="9" t="s">
        <v>378</v>
      </c>
      <c r="M241" s="23">
        <f t="shared" si="27"/>
        <v>2.0829526626299371E-7</v>
      </c>
      <c r="N241" s="23">
        <f t="shared" si="25"/>
        <v>3.0736295080245651E-2</v>
      </c>
      <c r="O241" s="23">
        <f t="shared" si="28"/>
        <v>0.94738094133158213</v>
      </c>
      <c r="P241" s="23">
        <f t="shared" si="28"/>
        <v>1.484440956689583E-2</v>
      </c>
      <c r="Q241" s="23">
        <f t="shared" si="28"/>
        <v>6.9885230773217514E-3</v>
      </c>
      <c r="R241" s="24">
        <f t="shared" si="28"/>
        <v>4.9622648688447888E-5</v>
      </c>
    </row>
    <row r="242" spans="1:18" x14ac:dyDescent="0.25">
      <c r="A242">
        <v>228</v>
      </c>
      <c r="B242" s="21">
        <f t="shared" ca="1" si="26"/>
        <v>8</v>
      </c>
      <c r="C242" s="22">
        <v>6</v>
      </c>
      <c r="D242" s="19" t="s">
        <v>379</v>
      </c>
      <c r="E242" s="23">
        <f t="shared" si="29"/>
        <v>7.8110724848622635E-9</v>
      </c>
      <c r="F242" s="23">
        <f t="shared" si="29"/>
        <v>2.4332900271861139E-3</v>
      </c>
      <c r="G242" s="23">
        <f t="shared" si="29"/>
        <v>6.5132439716546281E-2</v>
      </c>
      <c r="H242" s="23">
        <f t="shared" si="29"/>
        <v>9.2777559793098938E-4</v>
      </c>
      <c r="I242" s="23">
        <f t="shared" si="29"/>
        <v>4.0766384617710219E-4</v>
      </c>
      <c r="J242" s="24">
        <f t="shared" si="29"/>
        <v>2.4811324344223946E-6</v>
      </c>
      <c r="L242" s="9" t="s">
        <v>379</v>
      </c>
      <c r="M242" s="23">
        <f t="shared" si="27"/>
        <v>1.1336223208893248E-7</v>
      </c>
      <c r="N242" s="23">
        <f t="shared" si="25"/>
        <v>3.5314380878699675E-2</v>
      </c>
      <c r="O242" s="23">
        <f t="shared" si="28"/>
        <v>0.9452682409457529</v>
      </c>
      <c r="P242" s="23">
        <f t="shared" si="28"/>
        <v>1.3464823539011817E-2</v>
      </c>
      <c r="Q242" s="23">
        <f t="shared" si="28"/>
        <v>5.9164325557286689E-3</v>
      </c>
      <c r="R242" s="24">
        <f t="shared" si="28"/>
        <v>3.6008718574748862E-5</v>
      </c>
    </row>
    <row r="243" spans="1:18" x14ac:dyDescent="0.25">
      <c r="A243">
        <v>229</v>
      </c>
      <c r="B243" s="21">
        <f t="shared" ca="1" si="26"/>
        <v>20</v>
      </c>
      <c r="C243" s="22">
        <v>4</v>
      </c>
      <c r="D243" s="19" t="s">
        <v>380</v>
      </c>
      <c r="E243" s="23">
        <f t="shared" si="29"/>
        <v>1.1336223208893248E-8</v>
      </c>
      <c r="F243" s="23">
        <f t="shared" si="29"/>
        <v>2.7957218195637243E-3</v>
      </c>
      <c r="G243" s="23">
        <f t="shared" si="29"/>
        <v>6.4987191565020516E-2</v>
      </c>
      <c r="H243" s="23">
        <f t="shared" si="29"/>
        <v>8.4155147118823855E-4</v>
      </c>
      <c r="I243" s="23">
        <f t="shared" si="29"/>
        <v>3.4512523241750571E-4</v>
      </c>
      <c r="J243" s="24">
        <f t="shared" si="29"/>
        <v>1.8004359287374432E-6</v>
      </c>
      <c r="L243" s="9" t="s">
        <v>380</v>
      </c>
      <c r="M243" s="23">
        <f t="shared" si="27"/>
        <v>1.6436121208392458E-7</v>
      </c>
      <c r="N243" s="23">
        <f t="shared" si="25"/>
        <v>4.0534507696750828E-2</v>
      </c>
      <c r="O243" s="23">
        <f t="shared" si="28"/>
        <v>0.94223387972613759</v>
      </c>
      <c r="P243" s="23">
        <f t="shared" si="28"/>
        <v>1.220145521896554E-2</v>
      </c>
      <c r="Q243" s="23">
        <f t="shared" si="28"/>
        <v>5.0038889033506848E-3</v>
      </c>
      <c r="R243" s="24">
        <f t="shared" si="28"/>
        <v>2.6104093583353441E-5</v>
      </c>
    </row>
    <row r="244" spans="1:18" x14ac:dyDescent="0.25">
      <c r="A244">
        <v>230</v>
      </c>
      <c r="B244" s="21">
        <f t="shared" ca="1" si="26"/>
        <v>15</v>
      </c>
      <c r="C244" s="22">
        <v>19</v>
      </c>
      <c r="D244" s="19" t="s">
        <v>381</v>
      </c>
      <c r="E244" s="23">
        <f t="shared" si="29"/>
        <v>6.1635454531471713E-9</v>
      </c>
      <c r="F244" s="23">
        <f t="shared" si="29"/>
        <v>1.5200440386281559E-3</v>
      </c>
      <c r="G244" s="23">
        <f t="shared" si="29"/>
        <v>3.533377048973016E-2</v>
      </c>
      <c r="H244" s="23">
        <f t="shared" si="29"/>
        <v>4.5755457071120772E-4</v>
      </c>
      <c r="I244" s="23">
        <f t="shared" si="29"/>
        <v>1.8764583387565067E-4</v>
      </c>
      <c r="J244" s="24">
        <f t="shared" si="29"/>
        <v>1.3052046791676722E-6</v>
      </c>
      <c r="L244" s="9" t="s">
        <v>381</v>
      </c>
      <c r="M244" s="23">
        <f t="shared" si="27"/>
        <v>1.643597819295483E-7</v>
      </c>
      <c r="N244" s="23">
        <f t="shared" si="25"/>
        <v>4.0534154994292394E-2</v>
      </c>
      <c r="O244" s="23">
        <f t="shared" si="28"/>
        <v>0.94222568107701909</v>
      </c>
      <c r="P244" s="23">
        <f t="shared" si="28"/>
        <v>1.2201349050579719E-2</v>
      </c>
      <c r="Q244" s="23">
        <f t="shared" si="28"/>
        <v>5.0038453630681396E-3</v>
      </c>
      <c r="R244" s="24">
        <f t="shared" si="28"/>
        <v>3.4805155258794573E-5</v>
      </c>
    </row>
    <row r="245" spans="1:18" x14ac:dyDescent="0.25">
      <c r="A245">
        <v>231</v>
      </c>
      <c r="B245" s="21">
        <f t="shared" ca="1" si="26"/>
        <v>2</v>
      </c>
      <c r="C245" s="22">
        <v>3</v>
      </c>
      <c r="D245" s="19" t="s">
        <v>382</v>
      </c>
      <c r="E245" s="23">
        <f t="shared" si="29"/>
        <v>1.6435978192954832E-8</v>
      </c>
      <c r="F245" s="23">
        <f t="shared" si="29"/>
        <v>3.2089539370481479E-3</v>
      </c>
      <c r="G245" s="23">
        <f t="shared" si="29"/>
        <v>6.477801557404507E-2</v>
      </c>
      <c r="H245" s="23">
        <f t="shared" si="29"/>
        <v>7.6258431566123247E-4</v>
      </c>
      <c r="I245" s="23">
        <f t="shared" si="29"/>
        <v>2.9189097951230812E-4</v>
      </c>
      <c r="J245" s="24">
        <f t="shared" si="29"/>
        <v>1.7402577629397288E-6</v>
      </c>
      <c r="L245" s="9" t="s">
        <v>382</v>
      </c>
      <c r="M245" s="23">
        <f t="shared" si="27"/>
        <v>2.3805353511819633E-7</v>
      </c>
      <c r="N245" s="23">
        <f t="shared" si="25"/>
        <v>4.647747884413763E-2</v>
      </c>
      <c r="O245" s="23">
        <f t="shared" si="28"/>
        <v>0.93822438946487263</v>
      </c>
      <c r="P245" s="23">
        <f t="shared" si="28"/>
        <v>1.104503121369807E-2</v>
      </c>
      <c r="Q245" s="23">
        <f t="shared" si="28"/>
        <v>4.2276570780437348E-3</v>
      </c>
      <c r="R245" s="24">
        <f t="shared" si="28"/>
        <v>2.5205345712995801E-5</v>
      </c>
    </row>
    <row r="246" spans="1:18" x14ac:dyDescent="0.25">
      <c r="A246">
        <v>232</v>
      </c>
      <c r="B246" s="21">
        <f t="shared" ca="1" si="26"/>
        <v>11</v>
      </c>
      <c r="C246" s="22">
        <v>15</v>
      </c>
      <c r="D246" s="19" t="s">
        <v>383</v>
      </c>
      <c r="E246" s="23">
        <f t="shared" si="29"/>
        <v>8.9270075669323617E-9</v>
      </c>
      <c r="F246" s="23">
        <f t="shared" si="29"/>
        <v>1.7429054566551611E-3</v>
      </c>
      <c r="G246" s="23">
        <f t="shared" si="29"/>
        <v>3.5183414604932725E-2</v>
      </c>
      <c r="H246" s="23">
        <f t="shared" si="29"/>
        <v>4.1418867051367763E-4</v>
      </c>
      <c r="I246" s="23">
        <f t="shared" si="29"/>
        <v>1.5853714042664006E-4</v>
      </c>
      <c r="J246" s="24">
        <f t="shared" si="29"/>
        <v>1.2602672856497901E-6</v>
      </c>
      <c r="L246" s="9" t="s">
        <v>383</v>
      </c>
      <c r="M246" s="23">
        <f t="shared" si="27"/>
        <v>2.3805153506111671E-7</v>
      </c>
      <c r="N246" s="23">
        <f t="shared" si="25"/>
        <v>4.6477088353777729E-2</v>
      </c>
      <c r="O246" s="23">
        <f t="shared" si="28"/>
        <v>0.9382165067744036</v>
      </c>
      <c r="P246" s="23">
        <f t="shared" si="28"/>
        <v>1.1044938416534348E-2</v>
      </c>
      <c r="Q246" s="23">
        <f t="shared" si="28"/>
        <v>4.2276215584894257E-3</v>
      </c>
      <c r="R246" s="24">
        <f t="shared" si="28"/>
        <v>3.3606845259943367E-5</v>
      </c>
    </row>
    <row r="247" spans="1:18" x14ac:dyDescent="0.25">
      <c r="A247">
        <v>233</v>
      </c>
      <c r="B247" s="21">
        <f t="shared" ca="1" si="26"/>
        <v>5</v>
      </c>
      <c r="C247" s="22">
        <v>11</v>
      </c>
      <c r="D247" s="19" t="s">
        <v>384</v>
      </c>
      <c r="E247" s="23">
        <f t="shared" si="29"/>
        <v>8.9269325647918756E-9</v>
      </c>
      <c r="F247" s="23">
        <f t="shared" si="29"/>
        <v>1.7428908132666647E-3</v>
      </c>
      <c r="G247" s="23">
        <f t="shared" si="29"/>
        <v>3.5183119004040135E-2</v>
      </c>
      <c r="H247" s="23">
        <f t="shared" si="29"/>
        <v>4.14185190620038E-4</v>
      </c>
      <c r="I247" s="23">
        <f t="shared" si="29"/>
        <v>2.4661125757854984E-4</v>
      </c>
      <c r="J247" s="24">
        <f t="shared" si="29"/>
        <v>1.6803422629971685E-6</v>
      </c>
      <c r="L247" s="9" t="s">
        <v>384</v>
      </c>
      <c r="M247" s="23">
        <f t="shared" si="27"/>
        <v>2.3749108438114289E-7</v>
      </c>
      <c r="N247" s="23">
        <f t="shared" si="25"/>
        <v>4.6367666182799541E-2</v>
      </c>
      <c r="O247" s="23">
        <f t="shared" si="28"/>
        <v>0.93600764019830962</v>
      </c>
      <c r="P247" s="23">
        <f t="shared" si="28"/>
        <v>1.1018935041911175E-2</v>
      </c>
      <c r="Q247" s="23">
        <f t="shared" si="28"/>
        <v>6.5608174541299013E-3</v>
      </c>
      <c r="R247" s="24">
        <f t="shared" si="28"/>
        <v>4.4703631765360494E-5</v>
      </c>
    </row>
    <row r="248" spans="1:18" x14ac:dyDescent="0.25">
      <c r="A248">
        <v>234</v>
      </c>
      <c r="B248" s="21">
        <f t="shared" ca="1" si="26"/>
        <v>14</v>
      </c>
      <c r="C248" s="22">
        <v>6</v>
      </c>
      <c r="D248" s="19" t="s">
        <v>385</v>
      </c>
      <c r="E248" s="23">
        <f t="shared" si="29"/>
        <v>8.905915664292858E-9</v>
      </c>
      <c r="F248" s="23">
        <f t="shared" si="29"/>
        <v>3.6707735728049636E-3</v>
      </c>
      <c r="G248" s="23">
        <f t="shared" si="29"/>
        <v>6.4350525263633787E-2</v>
      </c>
      <c r="H248" s="23">
        <f t="shared" si="29"/>
        <v>6.8868344011944842E-4</v>
      </c>
      <c r="I248" s="23">
        <f t="shared" si="29"/>
        <v>3.827143514909109E-4</v>
      </c>
      <c r="J248" s="24">
        <f t="shared" si="29"/>
        <v>2.2351815882680249E-6</v>
      </c>
      <c r="L248" s="9" t="s">
        <v>385</v>
      </c>
      <c r="M248" s="23">
        <f t="shared" si="27"/>
        <v>1.2889388965476262E-7</v>
      </c>
      <c r="N248" s="23">
        <f t="shared" si="25"/>
        <v>5.3126517438037035E-2</v>
      </c>
      <c r="O248" s="23">
        <f t="shared" si="28"/>
        <v>0.93133483576676257</v>
      </c>
      <c r="P248" s="23">
        <f t="shared" si="28"/>
        <v>9.9672050223559728E-3</v>
      </c>
      <c r="Q248" s="23">
        <f t="shared" si="28"/>
        <v>5.5389634541616033E-3</v>
      </c>
      <c r="R248" s="24">
        <f t="shared" si="28"/>
        <v>3.234942479319463E-5</v>
      </c>
    </row>
    <row r="249" spans="1:18" x14ac:dyDescent="0.25">
      <c r="A249">
        <v>235</v>
      </c>
      <c r="B249" s="21">
        <f t="shared" ca="1" si="26"/>
        <v>10</v>
      </c>
      <c r="C249" s="22">
        <v>18</v>
      </c>
      <c r="D249" s="19" t="s">
        <v>386</v>
      </c>
      <c r="E249" s="23">
        <f t="shared" si="29"/>
        <v>4.8335208620535981E-9</v>
      </c>
      <c r="F249" s="23">
        <f t="shared" si="29"/>
        <v>1.9922444039263887E-3</v>
      </c>
      <c r="G249" s="23">
        <f t="shared" si="29"/>
        <v>3.4925056341253598E-2</v>
      </c>
      <c r="H249" s="23">
        <f t="shared" si="29"/>
        <v>3.7377018833834898E-4</v>
      </c>
      <c r="I249" s="23">
        <f t="shared" si="29"/>
        <v>2.0771112953106013E-4</v>
      </c>
      <c r="J249" s="24">
        <f t="shared" si="29"/>
        <v>1.6174712396597317E-6</v>
      </c>
      <c r="L249" s="9" t="s">
        <v>386</v>
      </c>
      <c r="M249" s="23">
        <f t="shared" si="27"/>
        <v>1.2889249978868651E-7</v>
      </c>
      <c r="N249" s="23">
        <f t="shared" si="25"/>
        <v>5.3125944573454181E-2</v>
      </c>
      <c r="O249" s="23">
        <f t="shared" si="28"/>
        <v>0.93132479315964445</v>
      </c>
      <c r="P249" s="23">
        <f t="shared" si="28"/>
        <v>9.9670975457318185E-3</v>
      </c>
      <c r="Q249" s="23">
        <f t="shared" si="28"/>
        <v>5.5389037273784148E-3</v>
      </c>
      <c r="R249" s="24">
        <f t="shared" si="28"/>
        <v>4.3132101291370541E-5</v>
      </c>
    </row>
    <row r="250" spans="1:18" x14ac:dyDescent="0.25">
      <c r="A250">
        <v>236</v>
      </c>
      <c r="B250" s="21">
        <f t="shared" ca="1" si="26"/>
        <v>6</v>
      </c>
      <c r="C250" s="22">
        <v>17</v>
      </c>
      <c r="D250" s="19" t="s">
        <v>387</v>
      </c>
      <c r="E250" s="23">
        <f t="shared" si="29"/>
        <v>4.8334687420757436E-9</v>
      </c>
      <c r="F250" s="23">
        <f t="shared" si="29"/>
        <v>1.9922229215045316E-3</v>
      </c>
      <c r="G250" s="23">
        <f t="shared" si="29"/>
        <v>3.4924679743486668E-2</v>
      </c>
      <c r="H250" s="23">
        <f t="shared" si="29"/>
        <v>3.7376615796494319E-4</v>
      </c>
      <c r="I250" s="23">
        <f t="shared" si="29"/>
        <v>2.0770888977669056E-4</v>
      </c>
      <c r="J250" s="24">
        <f t="shared" si="29"/>
        <v>2.1566050645685272E-6</v>
      </c>
      <c r="L250" s="9" t="s">
        <v>387</v>
      </c>
      <c r="M250" s="23">
        <f t="shared" si="27"/>
        <v>1.2889064668054378E-7</v>
      </c>
      <c r="N250" s="23">
        <f t="shared" si="25"/>
        <v>5.3125180773228094E-2</v>
      </c>
      <c r="O250" s="23">
        <f t="shared" si="28"/>
        <v>0.93131140335371665</v>
      </c>
      <c r="P250" s="23">
        <f t="shared" si="28"/>
        <v>9.9669542471717658E-3</v>
      </c>
      <c r="Q250" s="23">
        <f t="shared" si="28"/>
        <v>5.5388240936711337E-3</v>
      </c>
      <c r="R250" s="24">
        <f t="shared" si="28"/>
        <v>5.7508641565643011E-5</v>
      </c>
    </row>
    <row r="251" spans="1:18" x14ac:dyDescent="0.25">
      <c r="A251">
        <v>237</v>
      </c>
      <c r="B251" s="21">
        <f t="shared" ca="1" si="26"/>
        <v>19</v>
      </c>
      <c r="C251" s="22">
        <v>13</v>
      </c>
      <c r="D251" s="19" t="s">
        <v>388</v>
      </c>
      <c r="E251" s="23">
        <f t="shared" si="29"/>
        <v>4.8333992505203918E-9</v>
      </c>
      <c r="F251" s="23">
        <f t="shared" si="29"/>
        <v>1.9921942789960533E-3</v>
      </c>
      <c r="G251" s="23">
        <f t="shared" si="29"/>
        <v>3.4924177625764372E-2</v>
      </c>
      <c r="H251" s="23">
        <f t="shared" si="29"/>
        <v>3.7376078426894118E-4</v>
      </c>
      <c r="I251" s="23">
        <f t="shared" si="29"/>
        <v>2.0770590351266752E-4</v>
      </c>
      <c r="J251" s="24">
        <f t="shared" si="29"/>
        <v>2.8754320782821506E-6</v>
      </c>
      <c r="L251" s="9" t="s">
        <v>388</v>
      </c>
      <c r="M251" s="23">
        <f t="shared" si="27"/>
        <v>1.2888817595257281E-7</v>
      </c>
      <c r="N251" s="23">
        <f t="shared" si="25"/>
        <v>5.3124162407089975E-2</v>
      </c>
      <c r="O251" s="23">
        <f t="shared" si="28"/>
        <v>0.93129355087804666</v>
      </c>
      <c r="P251" s="23">
        <f t="shared" si="28"/>
        <v>9.9667631888345001E-3</v>
      </c>
      <c r="Q251" s="23">
        <f t="shared" si="28"/>
        <v>5.5387179189566229E-3</v>
      </c>
      <c r="R251" s="24">
        <f t="shared" si="28"/>
        <v>7.6676718896209552E-5</v>
      </c>
    </row>
    <row r="252" spans="1:18" x14ac:dyDescent="0.25">
      <c r="A252">
        <v>238</v>
      </c>
      <c r="B252" s="21">
        <f t="shared" ca="1" si="26"/>
        <v>4</v>
      </c>
      <c r="C252" s="22">
        <v>17</v>
      </c>
      <c r="D252" s="19" t="s">
        <v>389</v>
      </c>
      <c r="E252" s="23">
        <f t="shared" si="29"/>
        <v>4.8333065982214801E-9</v>
      </c>
      <c r="F252" s="23">
        <f t="shared" si="29"/>
        <v>1.9921560902658739E-3</v>
      </c>
      <c r="G252" s="23">
        <f t="shared" si="29"/>
        <v>3.4923508157926747E-2</v>
      </c>
      <c r="H252" s="23">
        <f t="shared" si="29"/>
        <v>3.7375361958129377E-4</v>
      </c>
      <c r="I252" s="23">
        <f t="shared" si="29"/>
        <v>2.0770192196087336E-4</v>
      </c>
      <c r="J252" s="24">
        <f t="shared" si="29"/>
        <v>3.833835944810478E-6</v>
      </c>
      <c r="L252" s="9" t="s">
        <v>389</v>
      </c>
      <c r="M252" s="23">
        <f t="shared" si="27"/>
        <v>1.2888488179595567E-7</v>
      </c>
      <c r="N252" s="23">
        <f t="shared" si="25"/>
        <v>5.3122804646303701E-2</v>
      </c>
      <c r="O252" s="23">
        <f t="shared" si="28"/>
        <v>0.93126974864180234</v>
      </c>
      <c r="P252" s="23">
        <f t="shared" si="28"/>
        <v>9.9665084557787557E-3</v>
      </c>
      <c r="Q252" s="23">
        <f t="shared" si="28"/>
        <v>5.5385763590024353E-3</v>
      </c>
      <c r="R252" s="24">
        <f t="shared" si="28"/>
        <v>1.0223301223096584E-4</v>
      </c>
    </row>
    <row r="253" spans="1:18" x14ac:dyDescent="0.25">
      <c r="A253">
        <v>239</v>
      </c>
      <c r="B253" s="21">
        <f t="shared" ca="1" si="26"/>
        <v>12</v>
      </c>
      <c r="C253" s="22">
        <v>9</v>
      </c>
      <c r="D253" s="19" t="s">
        <v>390</v>
      </c>
      <c r="E253" s="23">
        <f t="shared" si="29"/>
        <v>4.8331830673483372E-9</v>
      </c>
      <c r="F253" s="23">
        <f t="shared" si="29"/>
        <v>1.9921051742363889E-3</v>
      </c>
      <c r="G253" s="23">
        <f t="shared" si="29"/>
        <v>3.4922615574067589E-2</v>
      </c>
      <c r="H253" s="23">
        <f t="shared" si="29"/>
        <v>6.2290677848617223E-4</v>
      </c>
      <c r="I253" s="23">
        <f t="shared" si="29"/>
        <v>3.2308362094180871E-4</v>
      </c>
      <c r="J253" s="24">
        <f t="shared" si="29"/>
        <v>5.1116506115482923E-6</v>
      </c>
      <c r="L253" s="9" t="s">
        <v>390</v>
      </c>
      <c r="M253" s="23">
        <f t="shared" si="27"/>
        <v>1.2763970497040701E-7</v>
      </c>
      <c r="N253" s="23">
        <f t="shared" si="25"/>
        <v>5.2609576994371285E-2</v>
      </c>
      <c r="O253" s="23">
        <f t="shared" si="28"/>
        <v>0.92227260721462467</v>
      </c>
      <c r="P253" s="23">
        <f t="shared" si="28"/>
        <v>1.6450367453940146E-2</v>
      </c>
      <c r="Q253" s="23">
        <f t="shared" si="28"/>
        <v>8.5323269330263816E-3</v>
      </c>
      <c r="R253" s="24">
        <f t="shared" si="28"/>
        <v>1.3499376433257732E-4</v>
      </c>
    </row>
    <row r="254" spans="1:18" x14ac:dyDescent="0.25">
      <c r="A254">
        <v>240</v>
      </c>
      <c r="B254" s="21">
        <f t="shared" ca="1" si="26"/>
        <v>7</v>
      </c>
      <c r="C254" s="22">
        <v>7</v>
      </c>
      <c r="D254" s="19" t="s">
        <v>391</v>
      </c>
      <c r="E254" s="23">
        <f t="shared" si="29"/>
        <v>4.7864889363902627E-9</v>
      </c>
      <c r="F254" s="23">
        <f t="shared" si="29"/>
        <v>1.9728591372889233E-3</v>
      </c>
      <c r="G254" s="23">
        <f t="shared" si="29"/>
        <v>6.3406241746005454E-2</v>
      </c>
      <c r="H254" s="23">
        <f t="shared" si="29"/>
        <v>1.0281479658712591E-3</v>
      </c>
      <c r="I254" s="23">
        <f t="shared" si="29"/>
        <v>4.9771907109320563E-4</v>
      </c>
      <c r="J254" s="24">
        <f t="shared" si="29"/>
        <v>6.7496882166288664E-6</v>
      </c>
      <c r="L254" s="9" t="s">
        <v>391</v>
      </c>
      <c r="M254" s="23">
        <f t="shared" si="27"/>
        <v>7.1534385382231324E-8</v>
      </c>
      <c r="N254" s="23">
        <f t="shared" si="25"/>
        <v>2.9484506849840036E-2</v>
      </c>
      <c r="O254" s="23">
        <f t="shared" si="28"/>
        <v>0.94761036596447301</v>
      </c>
      <c r="P254" s="23">
        <f t="shared" si="28"/>
        <v>1.5365737557947463E-2</v>
      </c>
      <c r="Q254" s="23">
        <f t="shared" si="28"/>
        <v>7.4384435683075845E-3</v>
      </c>
      <c r="R254" s="24">
        <f t="shared" si="28"/>
        <v>1.0087452504640396E-4</v>
      </c>
    </row>
    <row r="255" spans="1:18" x14ac:dyDescent="0.25">
      <c r="A255">
        <v>241</v>
      </c>
      <c r="B255" s="21">
        <f t="shared" ca="1" si="26"/>
        <v>5</v>
      </c>
      <c r="C255" s="22">
        <v>7</v>
      </c>
      <c r="D255" s="19" t="s">
        <v>392</v>
      </c>
      <c r="E255" s="23">
        <f t="shared" si="29"/>
        <v>2.6825394518336745E-9</v>
      </c>
      <c r="F255" s="23">
        <f t="shared" si="29"/>
        <v>1.1056690068690013E-3</v>
      </c>
      <c r="G255" s="23">
        <f t="shared" si="29"/>
        <v>6.514821266005752E-2</v>
      </c>
      <c r="H255" s="23">
        <f t="shared" si="29"/>
        <v>9.6035859737171646E-4</v>
      </c>
      <c r="I255" s="23">
        <f t="shared" si="29"/>
        <v>4.3390920815127579E-4</v>
      </c>
      <c r="J255" s="24">
        <f t="shared" si="29"/>
        <v>5.0437262523201984E-6</v>
      </c>
      <c r="L255" s="9" t="s">
        <v>392</v>
      </c>
      <c r="M255" s="23">
        <f t="shared" si="27"/>
        <v>3.9651333789797845E-8</v>
      </c>
      <c r="N255" s="23">
        <f t="shared" si="25"/>
        <v>1.6343189593140548E-2</v>
      </c>
      <c r="O255" s="23">
        <f t="shared" si="28"/>
        <v>0.96297317238965308</v>
      </c>
      <c r="P255" s="23">
        <f t="shared" si="28"/>
        <v>1.4195317528791017E-2</v>
      </c>
      <c r="Q255" s="23">
        <f t="shared" si="28"/>
        <v>6.4137281690721899E-3</v>
      </c>
      <c r="R255" s="24">
        <f t="shared" si="28"/>
        <v>7.4552668009564223E-5</v>
      </c>
    </row>
    <row r="256" spans="1:18" x14ac:dyDescent="0.25">
      <c r="A256">
        <v>242</v>
      </c>
      <c r="B256" s="21">
        <f t="shared" ca="1" si="26"/>
        <v>12</v>
      </c>
      <c r="C256" s="22">
        <v>15</v>
      </c>
      <c r="D256" s="19" t="s">
        <v>393</v>
      </c>
      <c r="E256" s="23">
        <f t="shared" si="29"/>
        <v>1.4869250171174192E-9</v>
      </c>
      <c r="F256" s="23">
        <f t="shared" si="29"/>
        <v>6.1286960974277053E-4</v>
      </c>
      <c r="G256" s="23">
        <f t="shared" si="29"/>
        <v>3.6111493964611989E-2</v>
      </c>
      <c r="H256" s="23">
        <f t="shared" si="29"/>
        <v>5.3232440732966309E-4</v>
      </c>
      <c r="I256" s="23">
        <f t="shared" si="29"/>
        <v>2.4051480634020711E-4</v>
      </c>
      <c r="J256" s="24">
        <f t="shared" si="29"/>
        <v>3.7276334004782112E-6</v>
      </c>
      <c r="L256" s="9" t="s">
        <v>393</v>
      </c>
      <c r="M256" s="23">
        <f t="shared" si="27"/>
        <v>3.9650348443376517E-8</v>
      </c>
      <c r="N256" s="23">
        <f t="shared" si="25"/>
        <v>1.634278346043732E-2</v>
      </c>
      <c r="O256" s="23">
        <f t="shared" si="28"/>
        <v>0.96294924224459721</v>
      </c>
      <c r="P256" s="23">
        <f t="shared" si="28"/>
        <v>1.4194964771292347E-2</v>
      </c>
      <c r="Q256" s="23">
        <f t="shared" si="28"/>
        <v>6.4135687861840308E-3</v>
      </c>
      <c r="R256" s="24">
        <f t="shared" si="28"/>
        <v>9.9401087140669157E-5</v>
      </c>
    </row>
    <row r="257" spans="1:18" x14ac:dyDescent="0.25">
      <c r="A257">
        <v>243</v>
      </c>
      <c r="B257" s="21">
        <f t="shared" ca="1" si="26"/>
        <v>8</v>
      </c>
      <c r="C257" s="22">
        <v>3</v>
      </c>
      <c r="D257" s="19" t="s">
        <v>394</v>
      </c>
      <c r="E257" s="23">
        <f t="shared" si="29"/>
        <v>3.9650348443376515E-9</v>
      </c>
      <c r="F257" s="23">
        <f t="shared" si="29"/>
        <v>1.2938036906179544E-3</v>
      </c>
      <c r="G257" s="23">
        <f t="shared" si="29"/>
        <v>6.6202760404316066E-2</v>
      </c>
      <c r="H257" s="23">
        <f t="shared" si="29"/>
        <v>8.8718529820577168E-4</v>
      </c>
      <c r="I257" s="23">
        <f t="shared" si="29"/>
        <v>3.7412484586073512E-4</v>
      </c>
      <c r="J257" s="24">
        <f t="shared" si="29"/>
        <v>4.9700543570334582E-6</v>
      </c>
      <c r="L257" s="9" t="s">
        <v>394</v>
      </c>
      <c r="M257" s="23">
        <f t="shared" si="27"/>
        <v>5.7662457922599563E-8</v>
      </c>
      <c r="N257" s="23">
        <f t="shared" si="25"/>
        <v>1.8815446471271605E-2</v>
      </c>
      <c r="O257" s="23">
        <f t="shared" si="28"/>
        <v>0.96276931629626183</v>
      </c>
      <c r="P257" s="23">
        <f t="shared" si="28"/>
        <v>1.2902102235090179E-2</v>
      </c>
      <c r="Q257" s="23">
        <f t="shared" si="28"/>
        <v>5.4407991427998133E-3</v>
      </c>
      <c r="R257" s="24">
        <f t="shared" si="28"/>
        <v>7.2278192118472486E-5</v>
      </c>
    </row>
    <row r="258" spans="1:18" x14ac:dyDescent="0.25">
      <c r="A258">
        <v>244</v>
      </c>
      <c r="B258" s="21">
        <f t="shared" ca="1" si="26"/>
        <v>13</v>
      </c>
      <c r="C258" s="22">
        <v>15</v>
      </c>
      <c r="D258" s="19" t="s">
        <v>395</v>
      </c>
      <c r="E258" s="23">
        <f t="shared" si="29"/>
        <v>2.1623421720974837E-9</v>
      </c>
      <c r="F258" s="23">
        <f t="shared" si="29"/>
        <v>7.0557924267268513E-4</v>
      </c>
      <c r="G258" s="23">
        <f t="shared" si="29"/>
        <v>3.6103849361109816E-2</v>
      </c>
      <c r="H258" s="23">
        <f t="shared" si="29"/>
        <v>4.8382883381588169E-4</v>
      </c>
      <c r="I258" s="23">
        <f t="shared" si="29"/>
        <v>2.04029967854993E-4</v>
      </c>
      <c r="J258" s="24">
        <f t="shared" si="29"/>
        <v>3.6139096059236245E-6</v>
      </c>
      <c r="L258" s="9" t="s">
        <v>395</v>
      </c>
      <c r="M258" s="23">
        <f t="shared" si="27"/>
        <v>5.7661068709998916E-8</v>
      </c>
      <c r="N258" s="23">
        <f t="shared" si="25"/>
        <v>1.8814993166708004E-2</v>
      </c>
      <c r="O258" s="23">
        <f t="shared" si="28"/>
        <v>0.96274612111322755</v>
      </c>
      <c r="P258" s="23">
        <f t="shared" si="28"/>
        <v>1.2901791395704456E-2</v>
      </c>
      <c r="Q258" s="23">
        <f t="shared" si="28"/>
        <v>5.440668062249329E-3</v>
      </c>
      <c r="R258" s="24">
        <f t="shared" si="28"/>
        <v>9.6368601041876571E-5</v>
      </c>
    </row>
    <row r="259" spans="1:18" x14ac:dyDescent="0.25">
      <c r="A259">
        <v>245</v>
      </c>
      <c r="B259" s="21">
        <f t="shared" ca="1" si="26"/>
        <v>3</v>
      </c>
      <c r="C259" s="22">
        <v>16</v>
      </c>
      <c r="D259" s="19" t="s">
        <v>396</v>
      </c>
      <c r="E259" s="23">
        <f t="shared" si="29"/>
        <v>2.1622900766249591E-9</v>
      </c>
      <c r="F259" s="23">
        <f t="shared" si="29"/>
        <v>7.0556224375155016E-4</v>
      </c>
      <c r="G259" s="23">
        <f t="shared" si="29"/>
        <v>3.610297954174603E-2</v>
      </c>
      <c r="H259" s="23">
        <f t="shared" si="29"/>
        <v>4.8381717733891709E-4</v>
      </c>
      <c r="I259" s="23">
        <f t="shared" si="29"/>
        <v>2.0402505233434984E-4</v>
      </c>
      <c r="J259" s="24">
        <f t="shared" si="29"/>
        <v>4.8184300520938289E-6</v>
      </c>
      <c r="L259" s="9" t="s">
        <v>396</v>
      </c>
      <c r="M259" s="23">
        <f t="shared" si="27"/>
        <v>5.7659216530654167E-8</v>
      </c>
      <c r="N259" s="23">
        <f t="shared" si="25"/>
        <v>1.8814388794598808E-2</v>
      </c>
      <c r="O259" s="23">
        <f t="shared" si="28"/>
        <v>0.96271519594101596</v>
      </c>
      <c r="P259" s="23">
        <f t="shared" si="28"/>
        <v>1.2901376966487865E-2</v>
      </c>
      <c r="Q259" s="23">
        <f t="shared" si="28"/>
        <v>5.4404932980066266E-3</v>
      </c>
      <c r="R259" s="24">
        <f t="shared" si="28"/>
        <v>1.28487340674078E-4</v>
      </c>
    </row>
    <row r="260" spans="1:18" x14ac:dyDescent="0.25">
      <c r="A260">
        <v>246</v>
      </c>
      <c r="B260" s="21">
        <f t="shared" ca="1" si="26"/>
        <v>9</v>
      </c>
      <c r="C260" s="22">
        <v>16</v>
      </c>
      <c r="D260" s="19" t="s">
        <v>397</v>
      </c>
      <c r="E260" s="23">
        <f t="shared" si="29"/>
        <v>2.1622206198995313E-9</v>
      </c>
      <c r="F260" s="23">
        <f t="shared" si="29"/>
        <v>7.0553957979745531E-4</v>
      </c>
      <c r="G260" s="23">
        <f t="shared" si="29"/>
        <v>3.6101819847788097E-2</v>
      </c>
      <c r="H260" s="23">
        <f t="shared" si="29"/>
        <v>4.8380163624329488E-4</v>
      </c>
      <c r="I260" s="23">
        <f t="shared" si="29"/>
        <v>2.0401849867524849E-4</v>
      </c>
      <c r="J260" s="24">
        <f t="shared" si="29"/>
        <v>6.4243670337039005E-6</v>
      </c>
      <c r="L260" s="9" t="s">
        <v>397</v>
      </c>
      <c r="M260" s="23">
        <f t="shared" si="27"/>
        <v>5.7656747143283392E-8</v>
      </c>
      <c r="N260" s="23">
        <f t="shared" si="25"/>
        <v>1.8813583025514977E-2</v>
      </c>
      <c r="O260" s="23">
        <f t="shared" si="28"/>
        <v>0.96267396546842965</v>
      </c>
      <c r="P260" s="23">
        <f t="shared" si="28"/>
        <v>1.290082443561312E-2</v>
      </c>
      <c r="Q260" s="23">
        <f t="shared" si="28"/>
        <v>5.4402602964806037E-3</v>
      </c>
      <c r="R260" s="24">
        <f t="shared" si="28"/>
        <v>1.7130911721446933E-4</v>
      </c>
    </row>
    <row r="261" spans="1:18" x14ac:dyDescent="0.25">
      <c r="A261">
        <v>247</v>
      </c>
      <c r="B261" s="21">
        <f t="shared" ca="1" si="26"/>
        <v>20</v>
      </c>
      <c r="C261" s="22">
        <v>20</v>
      </c>
      <c r="D261" s="19" t="s">
        <v>398</v>
      </c>
      <c r="E261" s="23">
        <f t="shared" si="29"/>
        <v>2.1621280178731273E-9</v>
      </c>
      <c r="F261" s="23">
        <f t="shared" si="29"/>
        <v>7.0550936345681163E-4</v>
      </c>
      <c r="G261" s="23">
        <f t="shared" si="29"/>
        <v>3.6100273705066112E-2</v>
      </c>
      <c r="H261" s="23">
        <f t="shared" si="29"/>
        <v>4.8378091633549197E-4</v>
      </c>
      <c r="I261" s="23">
        <f t="shared" si="29"/>
        <v>2.0400976111802264E-4</v>
      </c>
      <c r="J261" s="24">
        <f t="shared" si="29"/>
        <v>8.565455860723466E-6</v>
      </c>
      <c r="L261" s="9" t="s">
        <v>398</v>
      </c>
      <c r="M261" s="23">
        <f t="shared" si="27"/>
        <v>5.7653454955792447E-8</v>
      </c>
      <c r="N261" s="23">
        <f t="shared" si="25"/>
        <v>1.8812508774091418E-2</v>
      </c>
      <c r="O261" s="23">
        <f t="shared" si="28"/>
        <v>0.96261899699823317</v>
      </c>
      <c r="P261" s="23">
        <f t="shared" si="28"/>
        <v>1.2900087801395371E-2</v>
      </c>
      <c r="Q261" s="23">
        <f t="shared" si="28"/>
        <v>5.4399496588226895E-3</v>
      </c>
      <c r="R261" s="24">
        <f t="shared" si="28"/>
        <v>2.2839911400242833E-4</v>
      </c>
    </row>
    <row r="262" spans="1:18" x14ac:dyDescent="0.25">
      <c r="A262">
        <v>248</v>
      </c>
      <c r="B262" s="21">
        <f t="shared" ca="1" si="26"/>
        <v>6</v>
      </c>
      <c r="C262" s="22">
        <v>2</v>
      </c>
      <c r="D262" s="19" t="s">
        <v>399</v>
      </c>
      <c r="E262" s="23">
        <f t="shared" si="29"/>
        <v>5.7653454955792448E-9</v>
      </c>
      <c r="F262" s="23">
        <f t="shared" si="29"/>
        <v>1.4893236112822371E-3</v>
      </c>
      <c r="G262" s="23">
        <f t="shared" si="29"/>
        <v>6.6180056043628532E-2</v>
      </c>
      <c r="H262" s="23">
        <f t="shared" si="29"/>
        <v>8.062554875872107E-4</v>
      </c>
      <c r="I262" s="23">
        <f t="shared" si="29"/>
        <v>3.1733039676465688E-4</v>
      </c>
      <c r="J262" s="24">
        <f t="shared" si="29"/>
        <v>1.1419955700121418E-5</v>
      </c>
      <c r="L262" s="9" t="s">
        <v>399</v>
      </c>
      <c r="M262" s="23">
        <f t="shared" si="27"/>
        <v>8.3793278161086612E-8</v>
      </c>
      <c r="N262" s="23">
        <f t="shared" si="25"/>
        <v>2.1645763940380876E-2</v>
      </c>
      <c r="O262" s="23">
        <f t="shared" si="28"/>
        <v>0.96185802724783886</v>
      </c>
      <c r="P262" s="23">
        <f t="shared" si="28"/>
        <v>1.1718081837784123E-2</v>
      </c>
      <c r="Q262" s="23">
        <f t="shared" si="28"/>
        <v>4.6120660462512933E-3</v>
      </c>
      <c r="R262" s="24">
        <f t="shared" si="28"/>
        <v>1.6597713446684241E-4</v>
      </c>
    </row>
    <row r="263" spans="1:18" x14ac:dyDescent="0.25">
      <c r="A263">
        <v>249</v>
      </c>
      <c r="B263" s="21">
        <f t="shared" ca="1" si="26"/>
        <v>11</v>
      </c>
      <c r="C263" s="22">
        <v>2</v>
      </c>
      <c r="D263" s="19" t="s">
        <v>400</v>
      </c>
      <c r="E263" s="23">
        <f t="shared" si="29"/>
        <v>8.3793278161086612E-9</v>
      </c>
      <c r="F263" s="23">
        <f t="shared" si="29"/>
        <v>1.713622978613486E-3</v>
      </c>
      <c r="G263" s="23">
        <f t="shared" si="29"/>
        <v>6.6127739373288932E-2</v>
      </c>
      <c r="H263" s="23">
        <f t="shared" si="29"/>
        <v>7.3238011486150771E-4</v>
      </c>
      <c r="I263" s="23">
        <f t="shared" si="29"/>
        <v>2.6903718603132546E-4</v>
      </c>
      <c r="J263" s="24">
        <f t="shared" si="29"/>
        <v>8.2988567233421209E-6</v>
      </c>
      <c r="L263" s="9" t="s">
        <v>400</v>
      </c>
      <c r="M263" s="23">
        <f t="shared" si="27"/>
        <v>1.2170218648307316E-7</v>
      </c>
      <c r="N263" s="23">
        <f t="shared" si="25"/>
        <v>2.4888829734525008E-2</v>
      </c>
      <c r="O263" s="23">
        <f t="shared" si="28"/>
        <v>0.96044583116089244</v>
      </c>
      <c r="P263" s="23">
        <f t="shared" si="28"/>
        <v>1.0637161270146194E-2</v>
      </c>
      <c r="Q263" s="23">
        <f t="shared" si="28"/>
        <v>3.9075227158818938E-3</v>
      </c>
      <c r="R263" s="24">
        <f t="shared" si="28"/>
        <v>1.205334163677015E-4</v>
      </c>
    </row>
    <row r="264" spans="1:18" ht="15.75" thickBot="1" x14ac:dyDescent="0.3">
      <c r="A264">
        <v>250</v>
      </c>
      <c r="B264" s="21">
        <f t="shared" ca="1" si="26"/>
        <v>4</v>
      </c>
      <c r="C264" s="22">
        <v>5</v>
      </c>
      <c r="D264" s="20" t="s">
        <v>401</v>
      </c>
      <c r="E264" s="25">
        <f t="shared" si="29"/>
        <v>4.5638319931152432E-9</v>
      </c>
      <c r="F264" s="25">
        <f t="shared" si="29"/>
        <v>1.970365687316563E-3</v>
      </c>
      <c r="G264" s="25">
        <f t="shared" si="29"/>
        <v>6.603065089231136E-2</v>
      </c>
      <c r="H264" s="25">
        <f t="shared" si="29"/>
        <v>6.6482257938413716E-4</v>
      </c>
      <c r="I264" s="25">
        <f t="shared" si="29"/>
        <v>2.2793882509311046E-4</v>
      </c>
      <c r="J264" s="26">
        <f t="shared" si="29"/>
        <v>6.0266708183850756E-6</v>
      </c>
      <c r="L264" s="12" t="s">
        <v>401</v>
      </c>
      <c r="M264" s="25">
        <f t="shared" si="27"/>
        <v>6.6238673878256547E-8</v>
      </c>
      <c r="N264" s="25">
        <f t="shared" si="25"/>
        <v>2.8597549248078329E-2</v>
      </c>
      <c r="O264" s="25">
        <f t="shared" si="28"/>
        <v>0.95835752872210911</v>
      </c>
      <c r="P264" s="25">
        <f t="shared" si="28"/>
        <v>9.6491207584238504E-3</v>
      </c>
      <c r="Q264" s="25">
        <f t="shared" si="28"/>
        <v>3.3082649673152093E-3</v>
      </c>
      <c r="R264" s="26">
        <f t="shared" si="28"/>
        <v>8.7470065399608202E-5</v>
      </c>
    </row>
    <row r="265" spans="1:18" ht="15.75" thickTop="1" x14ac:dyDescent="0.25"/>
  </sheetData>
  <mergeCells count="9">
    <mergeCell ref="B10:C10"/>
    <mergeCell ref="B11:C11"/>
    <mergeCell ref="M12:R12"/>
    <mergeCell ref="C3:D3"/>
    <mergeCell ref="C6:D6"/>
    <mergeCell ref="B8:C8"/>
    <mergeCell ref="B9:C9"/>
    <mergeCell ref="C4:F4"/>
    <mergeCell ref="C5:F5"/>
  </mergeCells>
  <pageMargins left="0.7" right="0.7" top="0.75" bottom="0.75" header="0.3" footer="0.3"/>
  <pageSetup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A17"/>
  <sheetViews>
    <sheetView zoomScale="110" zoomScaleNormal="110" workbookViewId="0">
      <selection activeCell="I5" sqref="I5"/>
    </sheetView>
  </sheetViews>
  <sheetFormatPr defaultRowHeight="15" x14ac:dyDescent="0.25"/>
  <cols>
    <col min="1" max="1" width="17.42578125" customWidth="1"/>
    <col min="2" max="2" width="14.5703125" customWidth="1"/>
    <col min="3" max="3" width="27.5703125" customWidth="1"/>
    <col min="4" max="4" width="13.140625" style="7" customWidth="1"/>
    <col min="20" max="20" width="9.140625" customWidth="1"/>
    <col min="55" max="55" width="23.42578125" customWidth="1"/>
  </cols>
  <sheetData>
    <row r="2" spans="1:105" x14ac:dyDescent="0.25">
      <c r="C2" s="73" t="s">
        <v>226</v>
      </c>
    </row>
    <row r="3" spans="1:105" ht="33.75" customHeight="1" x14ac:dyDescent="0.25">
      <c r="C3" s="88" t="s">
        <v>407</v>
      </c>
      <c r="D3" s="88"/>
      <c r="E3" s="88"/>
      <c r="F3" s="88"/>
      <c r="G3" s="88"/>
    </row>
    <row r="4" spans="1:105" ht="24" customHeight="1" x14ac:dyDescent="0.25">
      <c r="C4" s="61" t="s">
        <v>227</v>
      </c>
      <c r="D4" s="43"/>
    </row>
    <row r="5" spans="1:105" ht="30" customHeight="1" x14ac:dyDescent="0.25">
      <c r="C5" s="95" t="s">
        <v>228</v>
      </c>
      <c r="D5" s="95"/>
    </row>
    <row r="6" spans="1:105" x14ac:dyDescent="0.25">
      <c r="C6" s="61" t="s">
        <v>229</v>
      </c>
      <c r="D6" s="61"/>
    </row>
    <row r="8" spans="1:105" ht="15.75" thickBot="1" x14ac:dyDescent="0.3">
      <c r="BC8" s="94" t="s">
        <v>1</v>
      </c>
      <c r="BD8" s="94"/>
      <c r="BE8" s="94"/>
      <c r="BF8" s="94"/>
      <c r="BG8" s="94"/>
      <c r="BH8" s="94"/>
      <c r="BI8" s="94" t="s">
        <v>1</v>
      </c>
      <c r="BJ8" s="94"/>
      <c r="BK8" s="94"/>
      <c r="BL8" s="94"/>
      <c r="BM8" s="94"/>
      <c r="BN8" s="94"/>
      <c r="BO8" s="94" t="s">
        <v>1</v>
      </c>
      <c r="BP8" s="94"/>
      <c r="BQ8" s="94"/>
      <c r="BR8" s="94"/>
      <c r="BS8" s="94"/>
      <c r="BT8" s="94"/>
      <c r="BU8" s="94" t="s">
        <v>1</v>
      </c>
      <c r="BV8" s="94"/>
      <c r="BW8" s="94"/>
      <c r="BX8" s="94"/>
      <c r="BY8" s="94"/>
      <c r="BZ8" s="94"/>
      <c r="CA8" s="94" t="s">
        <v>1</v>
      </c>
      <c r="CB8" s="94"/>
      <c r="CC8" s="94"/>
      <c r="CD8" s="94"/>
      <c r="CE8" s="94"/>
      <c r="CF8" s="94"/>
      <c r="CG8" s="94" t="s">
        <v>1</v>
      </c>
      <c r="CH8" s="94"/>
      <c r="CI8" s="94"/>
      <c r="CJ8" s="94"/>
      <c r="CK8" s="94"/>
      <c r="CL8" s="94"/>
      <c r="CM8" s="94" t="s">
        <v>1</v>
      </c>
      <c r="CN8" s="94"/>
      <c r="CO8" s="94"/>
      <c r="CP8" s="94"/>
      <c r="CQ8" s="94"/>
      <c r="CR8" s="94"/>
      <c r="CS8" s="94" t="s">
        <v>1</v>
      </c>
      <c r="CT8" s="94"/>
      <c r="CU8" s="94"/>
      <c r="CV8" s="94"/>
      <c r="CW8" s="94"/>
      <c r="CX8" s="94"/>
      <c r="CY8" s="94"/>
      <c r="CZ8" s="94"/>
      <c r="DA8" s="94"/>
    </row>
    <row r="9" spans="1:105" ht="15.75" thickTop="1" x14ac:dyDescent="0.25">
      <c r="A9" t="s">
        <v>231</v>
      </c>
      <c r="B9" t="s">
        <v>230</v>
      </c>
      <c r="C9" s="13" t="s">
        <v>406</v>
      </c>
      <c r="D9" s="14">
        <v>20</v>
      </c>
      <c r="E9" s="14">
        <v>40</v>
      </c>
      <c r="F9" s="14">
        <v>60</v>
      </c>
      <c r="G9" s="14">
        <v>80</v>
      </c>
      <c r="H9" s="14">
        <v>100</v>
      </c>
      <c r="I9" s="14">
        <v>120</v>
      </c>
      <c r="J9" s="14">
        <v>140</v>
      </c>
      <c r="K9" s="14">
        <v>160</v>
      </c>
      <c r="L9" s="14">
        <v>180</v>
      </c>
      <c r="M9" s="14">
        <v>200</v>
      </c>
      <c r="N9" s="14">
        <v>220</v>
      </c>
      <c r="O9" s="14">
        <v>240</v>
      </c>
      <c r="P9" s="14">
        <v>260</v>
      </c>
      <c r="Q9" s="14">
        <v>280</v>
      </c>
      <c r="R9" s="14">
        <v>300</v>
      </c>
      <c r="S9" s="14">
        <v>320</v>
      </c>
      <c r="T9" s="14">
        <v>340</v>
      </c>
      <c r="U9" s="14">
        <v>360</v>
      </c>
      <c r="V9" s="14">
        <v>380</v>
      </c>
      <c r="W9" s="14">
        <v>400</v>
      </c>
      <c r="X9" s="14">
        <v>420</v>
      </c>
      <c r="Y9" s="14">
        <v>440</v>
      </c>
      <c r="Z9" s="14">
        <v>460</v>
      </c>
      <c r="AA9" s="14">
        <v>480</v>
      </c>
      <c r="AB9" s="14">
        <v>500</v>
      </c>
      <c r="AC9" s="14">
        <v>520</v>
      </c>
      <c r="AD9" s="14">
        <v>540</v>
      </c>
      <c r="AE9" s="14">
        <v>560</v>
      </c>
      <c r="AF9" s="14">
        <v>580</v>
      </c>
      <c r="AG9" s="14">
        <v>600</v>
      </c>
      <c r="AH9" s="14">
        <v>620</v>
      </c>
      <c r="AI9" s="14">
        <v>640</v>
      </c>
      <c r="AJ9" s="14">
        <v>660</v>
      </c>
      <c r="AK9" s="14">
        <v>680</v>
      </c>
      <c r="AL9" s="14">
        <v>700</v>
      </c>
      <c r="AM9" s="14">
        <v>720</v>
      </c>
      <c r="AN9" s="14">
        <v>740</v>
      </c>
      <c r="AO9" s="14">
        <v>760</v>
      </c>
      <c r="AP9" s="14">
        <v>780</v>
      </c>
      <c r="AQ9" s="14">
        <v>800</v>
      </c>
      <c r="AR9" s="14">
        <v>820</v>
      </c>
      <c r="AS9" s="14">
        <v>840</v>
      </c>
      <c r="AT9" s="14">
        <v>860</v>
      </c>
      <c r="AU9" s="14">
        <v>880</v>
      </c>
      <c r="AV9" s="14">
        <v>900</v>
      </c>
      <c r="AW9" s="14">
        <v>920</v>
      </c>
      <c r="AX9" s="14">
        <v>940</v>
      </c>
      <c r="AY9" s="14">
        <v>960</v>
      </c>
      <c r="AZ9" s="14">
        <v>980</v>
      </c>
      <c r="BA9" s="15">
        <v>1000</v>
      </c>
      <c r="BC9" s="13" t="s">
        <v>406</v>
      </c>
      <c r="BD9" s="14">
        <v>20</v>
      </c>
      <c r="BE9" s="14">
        <v>40</v>
      </c>
      <c r="BF9" s="14">
        <v>60</v>
      </c>
      <c r="BG9" s="14">
        <v>80</v>
      </c>
      <c r="BH9" s="14">
        <v>100</v>
      </c>
      <c r="BI9" s="14">
        <v>120</v>
      </c>
      <c r="BJ9" s="14">
        <v>140</v>
      </c>
      <c r="BK9" s="14">
        <v>160</v>
      </c>
      <c r="BL9" s="14">
        <v>180</v>
      </c>
      <c r="BM9" s="14">
        <v>200</v>
      </c>
      <c r="BN9" s="14">
        <v>220</v>
      </c>
      <c r="BO9" s="14">
        <v>240</v>
      </c>
      <c r="BP9" s="14">
        <v>260</v>
      </c>
      <c r="BQ9" s="14">
        <v>280</v>
      </c>
      <c r="BR9" s="14">
        <v>300</v>
      </c>
      <c r="BS9" s="14">
        <v>320</v>
      </c>
      <c r="BT9" s="14">
        <v>340</v>
      </c>
      <c r="BU9" s="14">
        <v>360</v>
      </c>
      <c r="BV9" s="14">
        <v>380</v>
      </c>
      <c r="BW9" s="14">
        <v>400</v>
      </c>
      <c r="BX9" s="14">
        <v>420</v>
      </c>
      <c r="BY9" s="14">
        <v>440</v>
      </c>
      <c r="BZ9" s="14">
        <v>460</v>
      </c>
      <c r="CA9" s="14">
        <v>480</v>
      </c>
      <c r="CB9" s="14">
        <v>500</v>
      </c>
      <c r="CC9" s="14">
        <v>520</v>
      </c>
      <c r="CD9" s="14">
        <v>540</v>
      </c>
      <c r="CE9" s="14">
        <v>560</v>
      </c>
      <c r="CF9" s="14">
        <v>580</v>
      </c>
      <c r="CG9" s="14">
        <v>600</v>
      </c>
      <c r="CH9" s="14">
        <v>620</v>
      </c>
      <c r="CI9" s="14">
        <v>640</v>
      </c>
      <c r="CJ9" s="14">
        <v>660</v>
      </c>
      <c r="CK9" s="14">
        <v>680</v>
      </c>
      <c r="CL9" s="14">
        <v>700</v>
      </c>
      <c r="CM9" s="14">
        <v>720</v>
      </c>
      <c r="CN9" s="14">
        <v>740</v>
      </c>
      <c r="CO9" s="14">
        <v>760</v>
      </c>
      <c r="CP9" s="14">
        <v>780</v>
      </c>
      <c r="CQ9" s="14">
        <v>800</v>
      </c>
      <c r="CR9" s="14">
        <v>820</v>
      </c>
      <c r="CS9" s="14">
        <v>840</v>
      </c>
      <c r="CT9" s="14">
        <v>860</v>
      </c>
      <c r="CU9" s="14">
        <v>880</v>
      </c>
      <c r="CV9" s="14">
        <v>900</v>
      </c>
      <c r="CW9" s="14">
        <v>920</v>
      </c>
      <c r="CX9" s="14">
        <v>940</v>
      </c>
      <c r="CY9" s="14">
        <v>960</v>
      </c>
      <c r="CZ9" s="14">
        <v>980</v>
      </c>
      <c r="DA9" s="15">
        <v>1000</v>
      </c>
    </row>
    <row r="10" spans="1:105" ht="51" customHeight="1" x14ac:dyDescent="0.25">
      <c r="A10">
        <v>0</v>
      </c>
      <c r="C10" s="16" t="s">
        <v>9</v>
      </c>
      <c r="D10" s="17">
        <v>1</v>
      </c>
      <c r="E10" s="17">
        <v>1</v>
      </c>
      <c r="F10" s="17">
        <v>1</v>
      </c>
      <c r="G10" s="17">
        <v>1</v>
      </c>
      <c r="H10" s="17">
        <v>1</v>
      </c>
      <c r="I10" s="17">
        <v>1</v>
      </c>
      <c r="J10" s="17">
        <v>1</v>
      </c>
      <c r="K10" s="17">
        <v>1</v>
      </c>
      <c r="L10" s="17">
        <v>1</v>
      </c>
      <c r="M10" s="17">
        <v>1</v>
      </c>
      <c r="N10" s="17">
        <v>1</v>
      </c>
      <c r="O10" s="17">
        <v>1</v>
      </c>
      <c r="P10" s="17">
        <v>1</v>
      </c>
      <c r="Q10" s="17">
        <v>1</v>
      </c>
      <c r="R10" s="17">
        <v>1</v>
      </c>
      <c r="S10" s="17">
        <v>1</v>
      </c>
      <c r="T10" s="17">
        <v>1</v>
      </c>
      <c r="U10" s="17">
        <v>1</v>
      </c>
      <c r="V10" s="17">
        <v>1</v>
      </c>
      <c r="W10" s="17">
        <v>1</v>
      </c>
      <c r="X10" s="17">
        <v>1</v>
      </c>
      <c r="Y10" s="17">
        <v>1</v>
      </c>
      <c r="Z10" s="17">
        <v>1</v>
      </c>
      <c r="AA10" s="17">
        <v>1</v>
      </c>
      <c r="AB10" s="17">
        <v>1</v>
      </c>
      <c r="AC10" s="17">
        <v>1</v>
      </c>
      <c r="AD10" s="17">
        <v>1</v>
      </c>
      <c r="AE10" s="17">
        <v>1</v>
      </c>
      <c r="AF10" s="17">
        <v>1</v>
      </c>
      <c r="AG10" s="17">
        <v>1</v>
      </c>
      <c r="AH10" s="17">
        <v>1</v>
      </c>
      <c r="AI10" s="17">
        <v>1</v>
      </c>
      <c r="AJ10" s="17">
        <v>1</v>
      </c>
      <c r="AK10" s="17">
        <v>1</v>
      </c>
      <c r="AL10" s="17">
        <v>1</v>
      </c>
      <c r="AM10" s="17">
        <v>1</v>
      </c>
      <c r="AN10" s="17">
        <v>1</v>
      </c>
      <c r="AO10" s="17">
        <v>1</v>
      </c>
      <c r="AP10" s="17">
        <v>1</v>
      </c>
      <c r="AQ10" s="17">
        <v>1</v>
      </c>
      <c r="AR10" s="17">
        <v>1</v>
      </c>
      <c r="AS10" s="17">
        <v>1</v>
      </c>
      <c r="AT10" s="17">
        <v>1</v>
      </c>
      <c r="AU10" s="17">
        <v>1</v>
      </c>
      <c r="AV10" s="17">
        <v>1</v>
      </c>
      <c r="AW10" s="17">
        <v>1</v>
      </c>
      <c r="AX10" s="17">
        <v>1</v>
      </c>
      <c r="AY10" s="17">
        <v>1</v>
      </c>
      <c r="AZ10" s="17">
        <v>1</v>
      </c>
      <c r="BA10" s="18">
        <v>1</v>
      </c>
      <c r="BC10" s="16" t="s">
        <v>9</v>
      </c>
      <c r="BD10" s="17">
        <f>D10/SUM($D10:$BA10)</f>
        <v>0.02</v>
      </c>
      <c r="BE10" s="17">
        <f t="shared" ref="BE10:DA10" si="0">E10/SUM($D10:$BA10)</f>
        <v>0.02</v>
      </c>
      <c r="BF10" s="17">
        <f t="shared" si="0"/>
        <v>0.02</v>
      </c>
      <c r="BG10" s="17">
        <f t="shared" si="0"/>
        <v>0.02</v>
      </c>
      <c r="BH10" s="17">
        <f t="shared" si="0"/>
        <v>0.02</v>
      </c>
      <c r="BI10" s="17">
        <f t="shared" si="0"/>
        <v>0.02</v>
      </c>
      <c r="BJ10" s="17">
        <f t="shared" si="0"/>
        <v>0.02</v>
      </c>
      <c r="BK10" s="17">
        <f t="shared" si="0"/>
        <v>0.02</v>
      </c>
      <c r="BL10" s="17">
        <f t="shared" si="0"/>
        <v>0.02</v>
      </c>
      <c r="BM10" s="17">
        <f t="shared" si="0"/>
        <v>0.02</v>
      </c>
      <c r="BN10" s="17">
        <f t="shared" si="0"/>
        <v>0.02</v>
      </c>
      <c r="BO10" s="17">
        <f t="shared" si="0"/>
        <v>0.02</v>
      </c>
      <c r="BP10" s="17">
        <f t="shared" si="0"/>
        <v>0.02</v>
      </c>
      <c r="BQ10" s="17">
        <f t="shared" si="0"/>
        <v>0.02</v>
      </c>
      <c r="BR10" s="17">
        <f t="shared" si="0"/>
        <v>0.02</v>
      </c>
      <c r="BS10" s="17">
        <f t="shared" si="0"/>
        <v>0.02</v>
      </c>
      <c r="BT10" s="17">
        <f t="shared" si="0"/>
        <v>0.02</v>
      </c>
      <c r="BU10" s="17">
        <f t="shared" si="0"/>
        <v>0.02</v>
      </c>
      <c r="BV10" s="17">
        <f t="shared" si="0"/>
        <v>0.02</v>
      </c>
      <c r="BW10" s="17">
        <f t="shared" si="0"/>
        <v>0.02</v>
      </c>
      <c r="BX10" s="17">
        <f t="shared" si="0"/>
        <v>0.02</v>
      </c>
      <c r="BY10" s="17">
        <f t="shared" si="0"/>
        <v>0.02</v>
      </c>
      <c r="BZ10" s="17">
        <f t="shared" si="0"/>
        <v>0.02</v>
      </c>
      <c r="CA10" s="17">
        <f t="shared" si="0"/>
        <v>0.02</v>
      </c>
      <c r="CB10" s="17">
        <f t="shared" si="0"/>
        <v>0.02</v>
      </c>
      <c r="CC10" s="17">
        <f t="shared" si="0"/>
        <v>0.02</v>
      </c>
      <c r="CD10" s="17">
        <f t="shared" si="0"/>
        <v>0.02</v>
      </c>
      <c r="CE10" s="17">
        <f t="shared" si="0"/>
        <v>0.02</v>
      </c>
      <c r="CF10" s="17">
        <f t="shared" si="0"/>
        <v>0.02</v>
      </c>
      <c r="CG10" s="17">
        <f t="shared" si="0"/>
        <v>0.02</v>
      </c>
      <c r="CH10" s="17">
        <f t="shared" si="0"/>
        <v>0.02</v>
      </c>
      <c r="CI10" s="17">
        <f t="shared" si="0"/>
        <v>0.02</v>
      </c>
      <c r="CJ10" s="17">
        <f t="shared" si="0"/>
        <v>0.02</v>
      </c>
      <c r="CK10" s="17">
        <f t="shared" si="0"/>
        <v>0.02</v>
      </c>
      <c r="CL10" s="17">
        <f t="shared" si="0"/>
        <v>0.02</v>
      </c>
      <c r="CM10" s="17">
        <f t="shared" si="0"/>
        <v>0.02</v>
      </c>
      <c r="CN10" s="17">
        <f t="shared" si="0"/>
        <v>0.02</v>
      </c>
      <c r="CO10" s="17">
        <f t="shared" si="0"/>
        <v>0.02</v>
      </c>
      <c r="CP10" s="17">
        <f t="shared" si="0"/>
        <v>0.02</v>
      </c>
      <c r="CQ10" s="17">
        <f t="shared" si="0"/>
        <v>0.02</v>
      </c>
      <c r="CR10" s="17">
        <f t="shared" si="0"/>
        <v>0.02</v>
      </c>
      <c r="CS10" s="17">
        <f t="shared" si="0"/>
        <v>0.02</v>
      </c>
      <c r="CT10" s="17">
        <f t="shared" si="0"/>
        <v>0.02</v>
      </c>
      <c r="CU10" s="17">
        <f t="shared" si="0"/>
        <v>0.02</v>
      </c>
      <c r="CV10" s="17">
        <f t="shared" si="0"/>
        <v>0.02</v>
      </c>
      <c r="CW10" s="17">
        <f t="shared" si="0"/>
        <v>0.02</v>
      </c>
      <c r="CX10" s="17">
        <f t="shared" si="0"/>
        <v>0.02</v>
      </c>
      <c r="CY10" s="17">
        <f t="shared" si="0"/>
        <v>0.02</v>
      </c>
      <c r="CZ10" s="17">
        <f t="shared" si="0"/>
        <v>0.02</v>
      </c>
      <c r="DA10" s="18">
        <f t="shared" si="0"/>
        <v>0.02</v>
      </c>
    </row>
    <row r="11" spans="1:105" x14ac:dyDescent="0.25">
      <c r="A11">
        <v>1</v>
      </c>
      <c r="B11" s="60">
        <v>30</v>
      </c>
      <c r="C11" s="19" t="s">
        <v>402</v>
      </c>
      <c r="D11" s="63">
        <f>IF($B11&gt;D$9,     0,     1/D$9*BD10)</f>
        <v>0</v>
      </c>
      <c r="E11" s="63">
        <f t="shared" ref="E11:G14" si="1">IF($B11&gt;E$9,0,1/E$9*BE10)</f>
        <v>5.0000000000000001E-4</v>
      </c>
      <c r="F11" s="63">
        <f t="shared" si="1"/>
        <v>3.3333333333333332E-4</v>
      </c>
      <c r="G11" s="63">
        <f t="shared" si="1"/>
        <v>2.5000000000000001E-4</v>
      </c>
      <c r="H11" s="63">
        <f t="shared" ref="H11:H14" si="2">IF($B11&gt;H$9,0,1/H$9*BH10)</f>
        <v>2.0000000000000001E-4</v>
      </c>
      <c r="I11" s="63">
        <f t="shared" ref="I11:I14" si="3">IF($B11&gt;I$9,0,1/I$9*BI10)</f>
        <v>1.6666666666666666E-4</v>
      </c>
      <c r="J11" s="63">
        <f t="shared" ref="J11:J14" si="4">IF($B11&gt;J$9,0,1/J$9*BJ10)</f>
        <v>1.4285714285714287E-4</v>
      </c>
      <c r="K11" s="63">
        <f t="shared" ref="K11:K14" si="5">IF($B11&gt;K$9,0,1/K$9*BK10)</f>
        <v>1.25E-4</v>
      </c>
      <c r="L11" s="63">
        <f t="shared" ref="L11:L14" si="6">IF($B11&gt;L$9,0,1/L$9*BL10)</f>
        <v>1.1111111111111112E-4</v>
      </c>
      <c r="M11" s="63">
        <f t="shared" ref="M11:M14" si="7">IF($B11&gt;M$9,0,1/M$9*BM10)</f>
        <v>1E-4</v>
      </c>
      <c r="N11" s="63">
        <f t="shared" ref="N11:N14" si="8">IF($B11&gt;N$9,0,1/N$9*BN10)</f>
        <v>9.0909090909090904E-5</v>
      </c>
      <c r="O11" s="63">
        <f t="shared" ref="O11:O14" si="9">IF($B11&gt;O$9,0,1/O$9*BO10)</f>
        <v>8.3333333333333331E-5</v>
      </c>
      <c r="P11" s="63">
        <f t="shared" ref="P11:P14" si="10">IF($B11&gt;P$9,0,1/P$9*BP10)</f>
        <v>7.6923076923076926E-5</v>
      </c>
      <c r="Q11" s="63">
        <f t="shared" ref="Q11:Q14" si="11">IF($B11&gt;Q$9,0,1/Q$9*BQ10)</f>
        <v>7.1428571428571434E-5</v>
      </c>
      <c r="R11" s="63">
        <f t="shared" ref="R11:R14" si="12">IF($B11&gt;R$9,0,1/R$9*BR10)</f>
        <v>6.666666666666667E-5</v>
      </c>
      <c r="S11" s="63">
        <f t="shared" ref="S11:S14" si="13">IF($B11&gt;S$9,0,1/S$9*BS10)</f>
        <v>6.2500000000000001E-5</v>
      </c>
      <c r="T11" s="63">
        <f t="shared" ref="T11:T14" si="14">IF($B11&gt;T$9,0,1/T$9*BT10)</f>
        <v>5.8823529411764708E-5</v>
      </c>
      <c r="U11" s="63">
        <f t="shared" ref="U11:U14" si="15">IF($B11&gt;U$9,0,1/U$9*BU10)</f>
        <v>5.5555555555555558E-5</v>
      </c>
      <c r="V11" s="63">
        <f t="shared" ref="V11:V14" si="16">IF($B11&gt;V$9,0,1/V$9*BV10)</f>
        <v>5.2631578947368424E-5</v>
      </c>
      <c r="W11" s="63">
        <f t="shared" ref="W11:W14" si="17">IF($B11&gt;W$9,0,1/W$9*BW10)</f>
        <v>5.0000000000000002E-5</v>
      </c>
      <c r="X11" s="63">
        <f t="shared" ref="X11:X14" si="18">IF($B11&gt;X$9,0,1/X$9*BX10)</f>
        <v>4.7619047619047627E-5</v>
      </c>
      <c r="Y11" s="63">
        <f t="shared" ref="Y11:Y14" si="19">IF($B11&gt;Y$9,0,1/Y$9*BY10)</f>
        <v>4.5454545454545452E-5</v>
      </c>
      <c r="Z11" s="63">
        <f t="shared" ref="Z11:Z14" si="20">IF($B11&gt;Z$9,0,1/Z$9*BZ10)</f>
        <v>4.347826086956522E-5</v>
      </c>
      <c r="AA11" s="63">
        <f t="shared" ref="AA11:AA14" si="21">IF($B11&gt;AA$9,0,1/AA$9*CA10)</f>
        <v>4.1666666666666665E-5</v>
      </c>
      <c r="AB11" s="63">
        <f t="shared" ref="AB11:AB14" si="22">IF($B11&gt;AB$9,0,1/AB$9*CB10)</f>
        <v>4.0000000000000003E-5</v>
      </c>
      <c r="AC11" s="63">
        <f t="shared" ref="AC11:AC14" si="23">IF($B11&gt;AC$9,0,1/AC$9*CC10)</f>
        <v>3.8461538461538463E-5</v>
      </c>
      <c r="AD11" s="63">
        <f t="shared" ref="AD11:AD14" si="24">IF($B11&gt;AD$9,0,1/AD$9*CD10)</f>
        <v>3.7037037037037037E-5</v>
      </c>
      <c r="AE11" s="63">
        <f t="shared" ref="AE11:AE14" si="25">IF($B11&gt;AE$9,0,1/AE$9*CE10)</f>
        <v>3.5714285714285717E-5</v>
      </c>
      <c r="AF11" s="63">
        <f t="shared" ref="AF11:AF14" si="26">IF($B11&gt;AF$9,0,1/AF$9*CF10)</f>
        <v>3.4482758620689657E-5</v>
      </c>
      <c r="AG11" s="63">
        <f t="shared" ref="AG11:AG14" si="27">IF($B11&gt;AG$9,0,1/AG$9*CG10)</f>
        <v>3.3333333333333335E-5</v>
      </c>
      <c r="AH11" s="63">
        <f t="shared" ref="AH11:AH14" si="28">IF($B11&gt;AH$9,0,1/AH$9*CH10)</f>
        <v>3.2258064516129034E-5</v>
      </c>
      <c r="AI11" s="63">
        <f t="shared" ref="AI11:AI14" si="29">IF($B11&gt;AI$9,0,1/AI$9*CI10)</f>
        <v>3.1250000000000001E-5</v>
      </c>
      <c r="AJ11" s="63">
        <f t="shared" ref="AJ11:AJ14" si="30">IF($B11&gt;AJ$9,0,1/AJ$9*CJ10)</f>
        <v>3.0303030303030302E-5</v>
      </c>
      <c r="AK11" s="63">
        <f t="shared" ref="AK11:AK14" si="31">IF($B11&gt;AK$9,0,1/AK$9*CK10)</f>
        <v>2.9411764705882354E-5</v>
      </c>
      <c r="AL11" s="63">
        <f t="shared" ref="AL11:AL14" si="32">IF($B11&gt;AL$9,0,1/AL$9*CL10)</f>
        <v>2.8571428571428571E-5</v>
      </c>
      <c r="AM11" s="63">
        <f t="shared" ref="AM11:AM14" si="33">IF($B11&gt;AM$9,0,1/AM$9*CM10)</f>
        <v>2.7777777777777779E-5</v>
      </c>
      <c r="AN11" s="63">
        <f t="shared" ref="AN11:AN14" si="34">IF($B11&gt;AN$9,0,1/AN$9*CN10)</f>
        <v>2.702702702702703E-5</v>
      </c>
      <c r="AO11" s="63">
        <f t="shared" ref="AO11:AO14" si="35">IF($B11&gt;AO$9,0,1/AO$9*CO10)</f>
        <v>2.6315789473684212E-5</v>
      </c>
      <c r="AP11" s="63">
        <f t="shared" ref="AP11:AP14" si="36">IF($B11&gt;AP$9,0,1/AP$9*CP10)</f>
        <v>2.5641025641025643E-5</v>
      </c>
      <c r="AQ11" s="63">
        <f t="shared" ref="AQ11:AQ14" si="37">IF($B11&gt;AQ$9,0,1/AQ$9*CQ10)</f>
        <v>2.5000000000000001E-5</v>
      </c>
      <c r="AR11" s="63">
        <f t="shared" ref="AR11:AR14" si="38">IF($B11&gt;AR$9,0,1/AR$9*CR10)</f>
        <v>2.4390243902439026E-5</v>
      </c>
      <c r="AS11" s="63">
        <f t="shared" ref="AS11:AS14" si="39">IF($B11&gt;AS$9,0,1/AS$9*CS10)</f>
        <v>2.3809523809523814E-5</v>
      </c>
      <c r="AT11" s="63">
        <f t="shared" ref="AT11:AT14" si="40">IF($B11&gt;AT$9,0,1/AT$9*CT10)</f>
        <v>2.3255813953488371E-5</v>
      </c>
      <c r="AU11" s="63">
        <f t="shared" ref="AU11:AU14" si="41">IF($B11&gt;AU$9,0,1/AU$9*CU10)</f>
        <v>2.2727272727272726E-5</v>
      </c>
      <c r="AV11" s="63">
        <f t="shared" ref="AV11:AV14" si="42">IF($B11&gt;AV$9,0,1/AV$9*CV10)</f>
        <v>2.2222222222222223E-5</v>
      </c>
      <c r="AW11" s="63">
        <f t="shared" ref="AW11:AW14" si="43">IF($B11&gt;AW$9,0,1/AW$9*CW10)</f>
        <v>2.173913043478261E-5</v>
      </c>
      <c r="AX11" s="63">
        <f t="shared" ref="AX11:AX14" si="44">IF($B11&gt;AX$9,0,1/AX$9*CX10)</f>
        <v>2.1276595744680852E-5</v>
      </c>
      <c r="AY11" s="63">
        <f t="shared" ref="AY11:AY14" si="45">IF($B11&gt;AY$9,0,1/AY$9*CY10)</f>
        <v>2.0833333333333333E-5</v>
      </c>
      <c r="AZ11" s="63">
        <f t="shared" ref="AZ11:AZ14" si="46">IF($B11&gt;AZ$9,0,1/AZ$9*CZ10)</f>
        <v>2.0408163265306126E-5</v>
      </c>
      <c r="BA11" s="67">
        <f t="shared" ref="BA11:BA14" si="47">IF($B11&gt;BA$9,0,1/BA$9*DA10)</f>
        <v>2.0000000000000002E-5</v>
      </c>
      <c r="BC11" s="19" t="s">
        <v>402</v>
      </c>
      <c r="BD11" s="62">
        <f t="shared" ref="BD11:BD14" si="48">D11/SUM($D11:$BA11)</f>
        <v>0</v>
      </c>
      <c r="BE11" s="62">
        <f t="shared" ref="BE11:BE14" si="49">E11/SUM($D11:$BA11)</f>
        <v>0.14288958539332475</v>
      </c>
      <c r="BF11" s="62">
        <f t="shared" ref="BF11:BF14" si="50">F11/SUM($D11:$BA11)</f>
        <v>9.5259723595549822E-2</v>
      </c>
      <c r="BG11" s="62">
        <f t="shared" ref="BG11:BG14" si="51">G11/SUM($D11:$BA11)</f>
        <v>7.1444792696662374E-2</v>
      </c>
      <c r="BH11" s="62">
        <f t="shared" ref="BH11:BH14" si="52">H11/SUM($D11:$BA11)</f>
        <v>5.7155834157329895E-2</v>
      </c>
      <c r="BI11" s="62">
        <f t="shared" ref="BI11:BI14" si="53">I11/SUM($D11:$BA11)</f>
        <v>4.7629861797774911E-2</v>
      </c>
      <c r="BJ11" s="62">
        <f t="shared" ref="BJ11:BJ14" si="54">J11/SUM($D11:$BA11)</f>
        <v>4.0825595826664215E-2</v>
      </c>
      <c r="BK11" s="62">
        <f t="shared" ref="BK11:BK14" si="55">K11/SUM($D11:$BA11)</f>
        <v>3.5722396348331187E-2</v>
      </c>
      <c r="BL11" s="62">
        <f t="shared" ref="BL11:BL14" si="56">L11/SUM($D11:$BA11)</f>
        <v>3.1753241198516607E-2</v>
      </c>
      <c r="BM11" s="62">
        <f t="shared" ref="BM11:BM14" si="57">M11/SUM($D11:$BA11)</f>
        <v>2.8577917078664947E-2</v>
      </c>
      <c r="BN11" s="62">
        <f t="shared" ref="BN11:BN14" si="58">N11/SUM($D11:$BA11)</f>
        <v>2.5979924616968131E-2</v>
      </c>
      <c r="BO11" s="62">
        <f t="shared" ref="BO11:BO14" si="59">O11/SUM($D11:$BA11)</f>
        <v>2.3814930898887456E-2</v>
      </c>
      <c r="BP11" s="62">
        <f t="shared" ref="BP11:BP14" si="60">P11/SUM($D11:$BA11)</f>
        <v>2.1983013137434577E-2</v>
      </c>
      <c r="BQ11" s="62">
        <f t="shared" ref="BQ11:BQ14" si="61">Q11/SUM($D11:$BA11)</f>
        <v>2.0412797913332108E-2</v>
      </c>
      <c r="BR11" s="62">
        <f t="shared" ref="BR11:BR14" si="62">R11/SUM($D11:$BA11)</f>
        <v>1.9051944719109967E-2</v>
      </c>
      <c r="BS11" s="62">
        <f t="shared" ref="BS11:BS14" si="63">S11/SUM($D11:$BA11)</f>
        <v>1.7861198174165593E-2</v>
      </c>
      <c r="BT11" s="62">
        <f t="shared" ref="BT11:BT14" si="64">T11/SUM($D11:$BA11)</f>
        <v>1.6810539458038204E-2</v>
      </c>
      <c r="BU11" s="62">
        <f t="shared" ref="BU11:BU14" si="65">U11/SUM($D11:$BA11)</f>
        <v>1.5876620599258304E-2</v>
      </c>
      <c r="BV11" s="62">
        <f t="shared" ref="BV11:BV14" si="66">V11/SUM($D11:$BA11)</f>
        <v>1.5041008988771025E-2</v>
      </c>
      <c r="BW11" s="62">
        <f t="shared" ref="BW11:BW14" si="67">W11/SUM($D11:$BA11)</f>
        <v>1.4288958539332474E-2</v>
      </c>
      <c r="BX11" s="62">
        <f t="shared" ref="BX11:BX14" si="68">X11/SUM($D11:$BA11)</f>
        <v>1.3608531942221405E-2</v>
      </c>
      <c r="BY11" s="62">
        <f t="shared" ref="BY11:BY14" si="69">Y11/SUM($D11:$BA11)</f>
        <v>1.2989962308484065E-2</v>
      </c>
      <c r="BZ11" s="62">
        <f t="shared" ref="BZ11:BZ14" si="70">Z11/SUM($D11:$BA11)</f>
        <v>1.2425181338549978E-2</v>
      </c>
      <c r="CA11" s="62">
        <f t="shared" ref="CA11:CA14" si="71">AA11/SUM($D11:$BA11)</f>
        <v>1.1907465449443728E-2</v>
      </c>
      <c r="CB11" s="62">
        <f t="shared" ref="CB11:CB14" si="72">AB11/SUM($D11:$BA11)</f>
        <v>1.1431166831465981E-2</v>
      </c>
      <c r="CC11" s="62">
        <f t="shared" ref="CC11:CC14" si="73">AC11/SUM($D11:$BA11)</f>
        <v>1.0991506568717288E-2</v>
      </c>
      <c r="CD11" s="62">
        <f t="shared" ref="CD11:CD14" si="74">AD11/SUM($D11:$BA11)</f>
        <v>1.0584413732838869E-2</v>
      </c>
      <c r="CE11" s="62">
        <f t="shared" ref="CE11:CE14" si="75">AE11/SUM($D11:$BA11)</f>
        <v>1.0206398956666054E-2</v>
      </c>
      <c r="CF11" s="62">
        <f t="shared" ref="CF11:CF14" si="76">AF11/SUM($D11:$BA11)</f>
        <v>9.8544541650568782E-3</v>
      </c>
      <c r="CG11" s="62">
        <f t="shared" ref="CG11:CG14" si="77">AG11/SUM($D11:$BA11)</f>
        <v>9.5259723595549836E-3</v>
      </c>
      <c r="CH11" s="62">
        <f t="shared" ref="CH11:CH14" si="78">AH11/SUM($D11:$BA11)</f>
        <v>9.2186829286015955E-3</v>
      </c>
      <c r="CI11" s="62">
        <f t="shared" ref="CI11:CI14" si="79">AI11/SUM($D11:$BA11)</f>
        <v>8.9305990870827967E-3</v>
      </c>
      <c r="CJ11" s="62">
        <f t="shared" ref="CJ11:CJ14" si="80">AJ11/SUM($D11:$BA11)</f>
        <v>8.6599748723227114E-3</v>
      </c>
      <c r="CK11" s="62">
        <f t="shared" ref="CK11:CK14" si="81">AK11/SUM($D11:$BA11)</f>
        <v>8.405269729019102E-3</v>
      </c>
      <c r="CL11" s="62">
        <f t="shared" ref="CL11:CL14" si="82">AL11/SUM($D11:$BA11)</f>
        <v>8.1651191653328414E-3</v>
      </c>
      <c r="CM11" s="62">
        <f t="shared" ref="CM11:CM14" si="83">AM11/SUM($D11:$BA11)</f>
        <v>7.9383102996291519E-3</v>
      </c>
      <c r="CN11" s="62">
        <f t="shared" ref="CN11:CN14" si="84">AN11/SUM($D11:$BA11)</f>
        <v>7.7237613726121486E-3</v>
      </c>
      <c r="CO11" s="62">
        <f t="shared" ref="CO11:CO14" si="85">AO11/SUM($D11:$BA11)</f>
        <v>7.5205044943855125E-3</v>
      </c>
      <c r="CP11" s="62">
        <f t="shared" ref="CP11:CP14" si="86">AP11/SUM($D11:$BA11)</f>
        <v>7.3276710458115256E-3</v>
      </c>
      <c r="CQ11" s="62">
        <f t="shared" ref="CQ11:CQ14" si="87">AQ11/SUM($D11:$BA11)</f>
        <v>7.1444792696662368E-3</v>
      </c>
      <c r="CR11" s="62">
        <f t="shared" ref="CR11:CR14" si="88">AR11/SUM($D11:$BA11)</f>
        <v>6.9702236777231582E-3</v>
      </c>
      <c r="CS11" s="62">
        <f t="shared" ref="CS11:CS14" si="89">AS11/SUM($D11:$BA11)</f>
        <v>6.8042659711107026E-3</v>
      </c>
      <c r="CT11" s="62">
        <f t="shared" ref="CT11:CT14" si="90">AT11/SUM($D11:$BA11)</f>
        <v>6.6460272275964986E-3</v>
      </c>
      <c r="CU11" s="62">
        <f t="shared" ref="CU11:CU14" si="91">AU11/SUM($D11:$BA11)</f>
        <v>6.4949811542420327E-3</v>
      </c>
      <c r="CV11" s="62">
        <f t="shared" ref="CV11:CV14" si="92">AV11/SUM($D11:$BA11)</f>
        <v>6.3506482397033218E-3</v>
      </c>
      <c r="CW11" s="62">
        <f t="shared" ref="CW11:CW14" si="93">AW11/SUM($D11:$BA11)</f>
        <v>6.2125906692749892E-3</v>
      </c>
      <c r="CX11" s="62">
        <f t="shared" ref="CX11:CX14" si="94">AX11/SUM($D11:$BA11)</f>
        <v>6.0804078890776487E-3</v>
      </c>
      <c r="CY11" s="62">
        <f t="shared" ref="CY11:CY14" si="95">AY11/SUM($D11:$BA11)</f>
        <v>5.9537327247218639E-3</v>
      </c>
      <c r="CZ11" s="62">
        <f t="shared" ref="CZ11:CZ14" si="96">AZ11/SUM($D11:$BA11)</f>
        <v>5.8322279752377453E-3</v>
      </c>
      <c r="DA11" s="64">
        <f t="shared" ref="DA11:DA14" si="97">BA11/SUM($D11:$BA11)</f>
        <v>5.7155834157329903E-3</v>
      </c>
    </row>
    <row r="12" spans="1:105" x14ac:dyDescent="0.25">
      <c r="A12">
        <v>2</v>
      </c>
      <c r="B12" s="60">
        <v>70</v>
      </c>
      <c r="C12" s="19" t="s">
        <v>403</v>
      </c>
      <c r="D12" s="63">
        <f t="shared" ref="D12:D14" si="98">IF($B12&gt;D$9,0,1/D$9*BD11)</f>
        <v>0</v>
      </c>
      <c r="E12" s="63">
        <f t="shared" si="1"/>
        <v>0</v>
      </c>
      <c r="F12" s="63">
        <f t="shared" si="1"/>
        <v>0</v>
      </c>
      <c r="G12" s="63">
        <f t="shared" si="1"/>
        <v>8.9305990870827971E-4</v>
      </c>
      <c r="H12" s="63">
        <f t="shared" si="2"/>
        <v>5.7155834157329895E-4</v>
      </c>
      <c r="I12" s="63">
        <f t="shared" si="3"/>
        <v>3.9691551498145756E-4</v>
      </c>
      <c r="J12" s="63">
        <f t="shared" si="4"/>
        <v>2.9161139876188722E-4</v>
      </c>
      <c r="K12" s="63">
        <f t="shared" si="5"/>
        <v>2.2326497717706993E-4</v>
      </c>
      <c r="L12" s="63">
        <f t="shared" si="6"/>
        <v>1.7640689554731449E-4</v>
      </c>
      <c r="M12" s="63">
        <f t="shared" si="7"/>
        <v>1.4288958539332474E-4</v>
      </c>
      <c r="N12" s="63">
        <f t="shared" si="8"/>
        <v>1.1809056644076422E-4</v>
      </c>
      <c r="O12" s="63">
        <f t="shared" si="9"/>
        <v>9.922887874536439E-5</v>
      </c>
      <c r="P12" s="63">
        <f t="shared" si="10"/>
        <v>8.4550050528594528E-5</v>
      </c>
      <c r="Q12" s="63">
        <f t="shared" si="11"/>
        <v>7.2902849690471806E-5</v>
      </c>
      <c r="R12" s="63">
        <f t="shared" si="12"/>
        <v>6.3506482397033233E-5</v>
      </c>
      <c r="S12" s="63">
        <f t="shared" si="13"/>
        <v>5.5816244294267482E-5</v>
      </c>
      <c r="T12" s="63">
        <f t="shared" si="14"/>
        <v>4.9442763111877073E-5</v>
      </c>
      <c r="U12" s="63">
        <f t="shared" si="15"/>
        <v>4.4101723886828623E-5</v>
      </c>
      <c r="V12" s="63">
        <f t="shared" si="16"/>
        <v>3.9581602602029012E-5</v>
      </c>
      <c r="W12" s="63">
        <f t="shared" si="17"/>
        <v>3.5722396348331184E-5</v>
      </c>
      <c r="X12" s="63">
        <f t="shared" si="18"/>
        <v>3.2401266529098586E-5</v>
      </c>
      <c r="Y12" s="63">
        <f t="shared" si="19"/>
        <v>2.9522641610191056E-5</v>
      </c>
      <c r="Z12" s="63">
        <f t="shared" si="20"/>
        <v>2.7011263779456475E-5</v>
      </c>
      <c r="AA12" s="63">
        <f t="shared" si="21"/>
        <v>2.4807219686341098E-5</v>
      </c>
      <c r="AB12" s="63">
        <f t="shared" si="22"/>
        <v>2.2862333662931962E-5</v>
      </c>
      <c r="AC12" s="63">
        <f t="shared" si="23"/>
        <v>2.1137512632148632E-5</v>
      </c>
      <c r="AD12" s="63">
        <f t="shared" si="24"/>
        <v>1.960076617192383E-5</v>
      </c>
      <c r="AE12" s="63">
        <f t="shared" si="25"/>
        <v>1.8225712422617951E-5</v>
      </c>
      <c r="AF12" s="63">
        <f t="shared" si="26"/>
        <v>1.6990438215615306E-5</v>
      </c>
      <c r="AG12" s="63">
        <f t="shared" si="27"/>
        <v>1.5876620599258308E-5</v>
      </c>
      <c r="AH12" s="63">
        <f t="shared" si="28"/>
        <v>1.4868843433228381E-5</v>
      </c>
      <c r="AI12" s="63">
        <f t="shared" si="29"/>
        <v>1.3954061073566871E-5</v>
      </c>
      <c r="AJ12" s="63">
        <f t="shared" si="30"/>
        <v>1.3121174048973805E-5</v>
      </c>
      <c r="AK12" s="63">
        <f t="shared" si="31"/>
        <v>1.2360690777969268E-5</v>
      </c>
      <c r="AL12" s="63">
        <f t="shared" si="32"/>
        <v>1.1664455950475487E-5</v>
      </c>
      <c r="AM12" s="63">
        <f t="shared" si="33"/>
        <v>1.1025430971707156E-5</v>
      </c>
      <c r="AN12" s="63">
        <f t="shared" si="34"/>
        <v>1.0437515368394796E-5</v>
      </c>
      <c r="AO12" s="63">
        <f t="shared" si="35"/>
        <v>9.8954006505072531E-6</v>
      </c>
      <c r="AP12" s="63">
        <f t="shared" si="36"/>
        <v>9.3944500587327253E-6</v>
      </c>
      <c r="AQ12" s="63">
        <f t="shared" si="37"/>
        <v>8.9305990870827961E-6</v>
      </c>
      <c r="AR12" s="63">
        <f t="shared" si="38"/>
        <v>8.5002727777111684E-6</v>
      </c>
      <c r="AS12" s="63">
        <f t="shared" si="39"/>
        <v>8.1003166322746466E-6</v>
      </c>
      <c r="AT12" s="63">
        <f t="shared" si="40"/>
        <v>7.7279386367401146E-6</v>
      </c>
      <c r="AU12" s="63">
        <f t="shared" si="41"/>
        <v>7.380660402547764E-6</v>
      </c>
      <c r="AV12" s="63">
        <f t="shared" si="42"/>
        <v>7.0562758218925796E-6</v>
      </c>
      <c r="AW12" s="63">
        <f t="shared" si="43"/>
        <v>6.7528159448641186E-6</v>
      </c>
      <c r="AX12" s="63">
        <f t="shared" si="44"/>
        <v>6.4685190309336689E-6</v>
      </c>
      <c r="AY12" s="63">
        <f t="shared" si="45"/>
        <v>6.2018049215852744E-6</v>
      </c>
      <c r="AZ12" s="63">
        <f t="shared" si="46"/>
        <v>5.9512530359568839E-6</v>
      </c>
      <c r="BA12" s="67">
        <f t="shared" si="47"/>
        <v>5.7155834157329906E-6</v>
      </c>
      <c r="BC12" s="19" t="s">
        <v>403</v>
      </c>
      <c r="BD12" s="62">
        <f t="shared" si="48"/>
        <v>0</v>
      </c>
      <c r="BE12" s="62">
        <f t="shared" si="49"/>
        <v>0</v>
      </c>
      <c r="BF12" s="62">
        <f t="shared" si="50"/>
        <v>0</v>
      </c>
      <c r="BG12" s="62">
        <f t="shared" si="51"/>
        <v>0.23672303580943932</v>
      </c>
      <c r="BH12" s="62">
        <f t="shared" si="52"/>
        <v>0.15150274291804114</v>
      </c>
      <c r="BI12" s="62">
        <f t="shared" si="53"/>
        <v>0.10521023813752856</v>
      </c>
      <c r="BJ12" s="62">
        <f t="shared" si="54"/>
        <v>7.7297317815327116E-2</v>
      </c>
      <c r="BK12" s="62">
        <f t="shared" si="55"/>
        <v>5.918075895235983E-2</v>
      </c>
      <c r="BL12" s="62">
        <f t="shared" si="56"/>
        <v>4.676010583890159E-2</v>
      </c>
      <c r="BM12" s="62">
        <f t="shared" si="57"/>
        <v>3.7875685729510285E-2</v>
      </c>
      <c r="BN12" s="62">
        <f t="shared" si="58"/>
        <v>3.130221961116552E-2</v>
      </c>
      <c r="BO12" s="62">
        <f t="shared" si="59"/>
        <v>2.6302559534382139E-2</v>
      </c>
      <c r="BP12" s="62">
        <f t="shared" si="60"/>
        <v>2.2411648360656976E-2</v>
      </c>
      <c r="BQ12" s="62">
        <f t="shared" si="61"/>
        <v>1.9324329453831779E-2</v>
      </c>
      <c r="BR12" s="62">
        <f t="shared" si="62"/>
        <v>1.6833638102004576E-2</v>
      </c>
      <c r="BS12" s="62">
        <f t="shared" si="63"/>
        <v>1.4795189738089957E-2</v>
      </c>
      <c r="BT12" s="62">
        <f t="shared" si="64"/>
        <v>1.3105773608827089E-2</v>
      </c>
      <c r="BU12" s="62">
        <f t="shared" si="65"/>
        <v>1.1690026459725398E-2</v>
      </c>
      <c r="BV12" s="62">
        <f t="shared" si="66"/>
        <v>1.0491879703465453E-2</v>
      </c>
      <c r="BW12" s="62">
        <f t="shared" si="67"/>
        <v>9.4689214323775712E-3</v>
      </c>
      <c r="BX12" s="62">
        <f t="shared" si="68"/>
        <v>8.5885908683696818E-3</v>
      </c>
      <c r="BY12" s="62">
        <f t="shared" si="69"/>
        <v>7.82555490279138E-3</v>
      </c>
      <c r="BZ12" s="62">
        <f t="shared" si="70"/>
        <v>7.1598649772231168E-3</v>
      </c>
      <c r="CA12" s="62">
        <f t="shared" si="71"/>
        <v>6.5756398835955347E-3</v>
      </c>
      <c r="CB12" s="62">
        <f t="shared" si="72"/>
        <v>6.0601097167216466E-3</v>
      </c>
      <c r="CC12" s="62">
        <f t="shared" si="73"/>
        <v>5.6029120901642439E-3</v>
      </c>
      <c r="CD12" s="62">
        <f t="shared" si="74"/>
        <v>5.1955673154335091E-3</v>
      </c>
      <c r="CE12" s="62">
        <f t="shared" si="75"/>
        <v>4.8310823634579447E-3</v>
      </c>
      <c r="CF12" s="62">
        <f t="shared" si="76"/>
        <v>4.5036487193234583E-3</v>
      </c>
      <c r="CG12" s="62">
        <f t="shared" si="77"/>
        <v>4.2084095255011441E-3</v>
      </c>
      <c r="CH12" s="62">
        <f t="shared" si="78"/>
        <v>3.9412784317908725E-3</v>
      </c>
      <c r="CI12" s="62">
        <f t="shared" si="79"/>
        <v>3.6987974345224894E-3</v>
      </c>
      <c r="CJ12" s="62">
        <f t="shared" si="80"/>
        <v>3.4780244012406138E-3</v>
      </c>
      <c r="CK12" s="62">
        <f t="shared" si="81"/>
        <v>3.2764434022067722E-3</v>
      </c>
      <c r="CL12" s="62">
        <f t="shared" si="82"/>
        <v>3.0918927126130842E-3</v>
      </c>
      <c r="CM12" s="62">
        <f t="shared" si="83"/>
        <v>2.9225066149313494E-3</v>
      </c>
      <c r="CN12" s="62">
        <f t="shared" si="84"/>
        <v>2.7666680591315039E-3</v>
      </c>
      <c r="CO12" s="62">
        <f t="shared" si="85"/>
        <v>2.6229699258663633E-3</v>
      </c>
      <c r="CP12" s="62">
        <f t="shared" si="86"/>
        <v>2.4901831511841086E-3</v>
      </c>
      <c r="CQ12" s="62">
        <f t="shared" si="87"/>
        <v>2.3672303580943928E-3</v>
      </c>
      <c r="CR12" s="62">
        <f t="shared" si="88"/>
        <v>2.2531639339387439E-3</v>
      </c>
      <c r="CS12" s="62">
        <f t="shared" si="89"/>
        <v>2.1471477170924205E-3</v>
      </c>
      <c r="CT12" s="62">
        <f t="shared" si="90"/>
        <v>2.0484416295029899E-3</v>
      </c>
      <c r="CU12" s="62">
        <f t="shared" si="91"/>
        <v>1.956388725697845E-3</v>
      </c>
      <c r="CV12" s="62">
        <f t="shared" si="92"/>
        <v>1.8704042335560636E-3</v>
      </c>
      <c r="CW12" s="62">
        <f t="shared" si="93"/>
        <v>1.7899662443057792E-3</v>
      </c>
      <c r="CX12" s="62">
        <f t="shared" si="94"/>
        <v>1.7146077740837614E-3</v>
      </c>
      <c r="CY12" s="62">
        <f t="shared" si="95"/>
        <v>1.6439099708988837E-3</v>
      </c>
      <c r="CZ12" s="62">
        <f t="shared" si="96"/>
        <v>1.5774962819454519E-3</v>
      </c>
      <c r="DA12" s="64">
        <f t="shared" si="97"/>
        <v>1.5150274291804116E-3</v>
      </c>
    </row>
    <row r="13" spans="1:105" x14ac:dyDescent="0.25">
      <c r="A13">
        <v>3</v>
      </c>
      <c r="B13" s="60">
        <v>140</v>
      </c>
      <c r="C13" s="19" t="s">
        <v>404</v>
      </c>
      <c r="D13" s="63">
        <f t="shared" si="98"/>
        <v>0</v>
      </c>
      <c r="E13" s="63">
        <f t="shared" si="1"/>
        <v>0</v>
      </c>
      <c r="F13" s="63">
        <f t="shared" si="1"/>
        <v>0</v>
      </c>
      <c r="G13" s="63">
        <f t="shared" si="1"/>
        <v>0</v>
      </c>
      <c r="H13" s="63">
        <f t="shared" si="2"/>
        <v>0</v>
      </c>
      <c r="I13" s="63">
        <f t="shared" si="3"/>
        <v>0</v>
      </c>
      <c r="J13" s="63">
        <f t="shared" si="4"/>
        <v>5.521236986809079E-4</v>
      </c>
      <c r="K13" s="63">
        <f t="shared" si="5"/>
        <v>3.6987974345224897E-4</v>
      </c>
      <c r="L13" s="63">
        <f t="shared" si="6"/>
        <v>2.5977836577167549E-4</v>
      </c>
      <c r="M13" s="63">
        <f t="shared" si="7"/>
        <v>1.8937842864755143E-4</v>
      </c>
      <c r="N13" s="63">
        <f t="shared" si="8"/>
        <v>1.4228281641438873E-4</v>
      </c>
      <c r="O13" s="63">
        <f t="shared" si="9"/>
        <v>1.0959399805992558E-4</v>
      </c>
      <c r="P13" s="63">
        <f t="shared" si="10"/>
        <v>8.6198647540988377E-5</v>
      </c>
      <c r="Q13" s="63">
        <f t="shared" si="11"/>
        <v>6.9015462335113488E-5</v>
      </c>
      <c r="R13" s="63">
        <f t="shared" si="12"/>
        <v>5.6112127006681926E-5</v>
      </c>
      <c r="S13" s="63">
        <f t="shared" si="13"/>
        <v>4.6234967931531121E-5</v>
      </c>
      <c r="T13" s="63">
        <f t="shared" si="14"/>
        <v>3.8546392967138498E-5</v>
      </c>
      <c r="U13" s="63">
        <f t="shared" si="15"/>
        <v>3.2472295721459436E-5</v>
      </c>
      <c r="V13" s="63">
        <f t="shared" si="16"/>
        <v>2.761020974596172E-5</v>
      </c>
      <c r="W13" s="63">
        <f t="shared" si="17"/>
        <v>2.3672303580943929E-5</v>
      </c>
      <c r="X13" s="63">
        <f t="shared" si="18"/>
        <v>2.0449025877070672E-5</v>
      </c>
      <c r="Y13" s="63">
        <f t="shared" si="19"/>
        <v>1.7785352051798592E-5</v>
      </c>
      <c r="Z13" s="63">
        <f t="shared" si="20"/>
        <v>1.5564923863528514E-5</v>
      </c>
      <c r="AA13" s="63">
        <f t="shared" si="21"/>
        <v>1.3699249757490697E-5</v>
      </c>
      <c r="AB13" s="63">
        <f t="shared" si="22"/>
        <v>1.2120219433443293E-5</v>
      </c>
      <c r="AC13" s="63">
        <f t="shared" si="23"/>
        <v>1.0774830942623547E-5</v>
      </c>
      <c r="AD13" s="63">
        <f t="shared" si="24"/>
        <v>9.6214209545064989E-6</v>
      </c>
      <c r="AE13" s="63">
        <f t="shared" si="25"/>
        <v>8.626932791889186E-6</v>
      </c>
      <c r="AF13" s="63">
        <f t="shared" si="26"/>
        <v>7.7649115850404449E-6</v>
      </c>
      <c r="AG13" s="63">
        <f t="shared" si="27"/>
        <v>7.0140158758352407E-6</v>
      </c>
      <c r="AH13" s="63">
        <f t="shared" si="28"/>
        <v>6.3569006964368912E-6</v>
      </c>
      <c r="AI13" s="63">
        <f t="shared" si="29"/>
        <v>5.7793709914413901E-6</v>
      </c>
      <c r="AJ13" s="63">
        <f t="shared" si="30"/>
        <v>5.2697339412736576E-6</v>
      </c>
      <c r="AK13" s="63">
        <f t="shared" si="31"/>
        <v>4.8182991208923122E-6</v>
      </c>
      <c r="AL13" s="63">
        <f t="shared" si="32"/>
        <v>4.4169895894472627E-6</v>
      </c>
      <c r="AM13" s="63">
        <f t="shared" si="33"/>
        <v>4.0590369651824295E-6</v>
      </c>
      <c r="AN13" s="63">
        <f t="shared" si="34"/>
        <v>3.7387406204479782E-6</v>
      </c>
      <c r="AO13" s="63">
        <f t="shared" si="35"/>
        <v>3.451276218245215E-6</v>
      </c>
      <c r="AP13" s="63">
        <f t="shared" si="36"/>
        <v>3.192542501518088E-6</v>
      </c>
      <c r="AQ13" s="63">
        <f t="shared" si="37"/>
        <v>2.9590379476179911E-6</v>
      </c>
      <c r="AR13" s="63">
        <f t="shared" si="38"/>
        <v>2.7477608950472487E-6</v>
      </c>
      <c r="AS13" s="63">
        <f t="shared" si="39"/>
        <v>2.556128234633834E-6</v>
      </c>
      <c r="AT13" s="63">
        <f t="shared" si="40"/>
        <v>2.3819088715151046E-6</v>
      </c>
      <c r="AU13" s="63">
        <f t="shared" si="41"/>
        <v>2.223169006474824E-6</v>
      </c>
      <c r="AV13" s="63">
        <f t="shared" si="42"/>
        <v>2.0782269261734041E-6</v>
      </c>
      <c r="AW13" s="63">
        <f t="shared" si="43"/>
        <v>1.9456154829410643E-6</v>
      </c>
      <c r="AX13" s="63">
        <f t="shared" si="44"/>
        <v>1.8240508234933633E-6</v>
      </c>
      <c r="AY13" s="63">
        <f t="shared" si="45"/>
        <v>1.7124062196863372E-6</v>
      </c>
      <c r="AZ13" s="63">
        <f t="shared" si="46"/>
        <v>1.6096900836178082E-6</v>
      </c>
      <c r="BA13" s="67">
        <f t="shared" si="47"/>
        <v>1.5150274291804116E-6</v>
      </c>
      <c r="BC13" s="19" t="s">
        <v>404</v>
      </c>
      <c r="BD13" s="62">
        <f t="shared" si="48"/>
        <v>0</v>
      </c>
      <c r="BE13" s="62">
        <f t="shared" si="49"/>
        <v>0</v>
      </c>
      <c r="BF13" s="62">
        <f t="shared" si="50"/>
        <v>0</v>
      </c>
      <c r="BG13" s="62">
        <f t="shared" si="51"/>
        <v>0</v>
      </c>
      <c r="BH13" s="62">
        <f t="shared" si="52"/>
        <v>0</v>
      </c>
      <c r="BI13" s="62">
        <f t="shared" si="53"/>
        <v>0</v>
      </c>
      <c r="BJ13" s="62">
        <f t="shared" si="54"/>
        <v>0.25200124273820651</v>
      </c>
      <c r="BK13" s="62">
        <f t="shared" si="55"/>
        <v>0.1688211450375095</v>
      </c>
      <c r="BL13" s="62">
        <f t="shared" si="56"/>
        <v>0.11856848595227001</v>
      </c>
      <c r="BM13" s="62">
        <f t="shared" si="57"/>
        <v>8.6436426259204849E-2</v>
      </c>
      <c r="BN13" s="62">
        <f t="shared" si="58"/>
        <v>6.4940966385578391E-2</v>
      </c>
      <c r="BO13" s="62">
        <f t="shared" si="59"/>
        <v>5.0021080011113904E-2</v>
      </c>
      <c r="BP13" s="62">
        <f t="shared" si="60"/>
        <v>3.9342934118891608E-2</v>
      </c>
      <c r="BQ13" s="62">
        <f t="shared" si="61"/>
        <v>3.1500155342275814E-2</v>
      </c>
      <c r="BR13" s="62">
        <f t="shared" si="62"/>
        <v>2.5610792965690334E-2</v>
      </c>
      <c r="BS13" s="62">
        <f t="shared" si="63"/>
        <v>2.1102643129688688E-2</v>
      </c>
      <c r="BT13" s="62">
        <f t="shared" si="64"/>
        <v>1.7593410596215112E-2</v>
      </c>
      <c r="BU13" s="62">
        <f t="shared" si="65"/>
        <v>1.4821060744033752E-2</v>
      </c>
      <c r="BV13" s="62">
        <f t="shared" si="66"/>
        <v>1.2601899148448002E-2</v>
      </c>
      <c r="BW13" s="62">
        <f t="shared" si="67"/>
        <v>1.0804553282400606E-2</v>
      </c>
      <c r="BX13" s="62">
        <f t="shared" si="68"/>
        <v>9.3333793606743196E-3</v>
      </c>
      <c r="BY13" s="62">
        <f t="shared" si="69"/>
        <v>8.1176207981972989E-3</v>
      </c>
      <c r="BZ13" s="62">
        <f t="shared" si="70"/>
        <v>7.1041691673547173E-3</v>
      </c>
      <c r="CA13" s="62">
        <f t="shared" si="71"/>
        <v>6.252635001389238E-3</v>
      </c>
      <c r="CB13" s="62">
        <f t="shared" si="72"/>
        <v>5.5319312805891105E-3</v>
      </c>
      <c r="CC13" s="62">
        <f t="shared" si="73"/>
        <v>4.917866764861451E-3</v>
      </c>
      <c r="CD13" s="62">
        <f t="shared" si="74"/>
        <v>4.3914254056396304E-3</v>
      </c>
      <c r="CE13" s="62">
        <f t="shared" si="75"/>
        <v>3.9375194177844767E-3</v>
      </c>
      <c r="CF13" s="62">
        <f t="shared" si="76"/>
        <v>3.5440742244128433E-3</v>
      </c>
      <c r="CG13" s="62">
        <f t="shared" si="77"/>
        <v>3.2013491207112917E-3</v>
      </c>
      <c r="CH13" s="62">
        <f t="shared" si="78"/>
        <v>2.9014274867981888E-3</v>
      </c>
      <c r="CI13" s="62">
        <f t="shared" si="79"/>
        <v>2.637830391211086E-3</v>
      </c>
      <c r="CJ13" s="62">
        <f t="shared" si="80"/>
        <v>2.4052209772436441E-3</v>
      </c>
      <c r="CK13" s="62">
        <f t="shared" si="81"/>
        <v>2.199176324526889E-3</v>
      </c>
      <c r="CL13" s="62">
        <f t="shared" si="82"/>
        <v>2.016009941905652E-3</v>
      </c>
      <c r="CM13" s="62">
        <f t="shared" si="83"/>
        <v>1.852632593004219E-3</v>
      </c>
      <c r="CN13" s="62">
        <f t="shared" si="84"/>
        <v>1.7064423876020146E-3</v>
      </c>
      <c r="CO13" s="62">
        <f t="shared" si="85"/>
        <v>1.5752373935560002E-3</v>
      </c>
      <c r="CP13" s="62">
        <f t="shared" si="86"/>
        <v>1.4571457081070966E-3</v>
      </c>
      <c r="CQ13" s="62">
        <f t="shared" si="87"/>
        <v>1.3505691603000758E-3</v>
      </c>
      <c r="CR13" s="62">
        <f t="shared" si="88"/>
        <v>1.25413772666103E-3</v>
      </c>
      <c r="CS13" s="62">
        <f t="shared" si="89"/>
        <v>1.1666724200842899E-3</v>
      </c>
      <c r="CT13" s="62">
        <f t="shared" si="90"/>
        <v>1.087154920437255E-3</v>
      </c>
      <c r="CU13" s="62">
        <f t="shared" si="91"/>
        <v>1.0147025997746624E-3</v>
      </c>
      <c r="CV13" s="62">
        <f t="shared" si="92"/>
        <v>9.4854788761816018E-4</v>
      </c>
      <c r="CW13" s="62">
        <f t="shared" si="93"/>
        <v>8.8802114591933967E-4</v>
      </c>
      <c r="CX13" s="62">
        <f t="shared" si="94"/>
        <v>8.3253639616659946E-4</v>
      </c>
      <c r="CY13" s="62">
        <f t="shared" si="95"/>
        <v>7.8157937517365475E-4</v>
      </c>
      <c r="CZ13" s="62">
        <f t="shared" si="96"/>
        <v>7.3469750069447999E-4</v>
      </c>
      <c r="DA13" s="64">
        <f t="shared" si="97"/>
        <v>6.9149141007363881E-4</v>
      </c>
    </row>
    <row r="14" spans="1:105" ht="15.75" thickBot="1" x14ac:dyDescent="0.3">
      <c r="A14">
        <v>4</v>
      </c>
      <c r="B14" s="60">
        <v>125</v>
      </c>
      <c r="C14" s="20" t="s">
        <v>405</v>
      </c>
      <c r="D14" s="68">
        <f t="shared" si="98"/>
        <v>0</v>
      </c>
      <c r="E14" s="68">
        <f t="shared" si="1"/>
        <v>0</v>
      </c>
      <c r="F14" s="68">
        <f t="shared" si="1"/>
        <v>0</v>
      </c>
      <c r="G14" s="68">
        <f t="shared" si="1"/>
        <v>0</v>
      </c>
      <c r="H14" s="68">
        <f t="shared" si="2"/>
        <v>0</v>
      </c>
      <c r="I14" s="68">
        <f t="shared" si="3"/>
        <v>0</v>
      </c>
      <c r="J14" s="68">
        <f t="shared" si="4"/>
        <v>1.8000088767014749E-3</v>
      </c>
      <c r="K14" s="68">
        <f t="shared" si="5"/>
        <v>1.0551321564844344E-3</v>
      </c>
      <c r="L14" s="68">
        <f t="shared" si="6"/>
        <v>6.5871381084594454E-4</v>
      </c>
      <c r="M14" s="68">
        <f t="shared" si="7"/>
        <v>4.3218213129602427E-4</v>
      </c>
      <c r="N14" s="68">
        <f t="shared" si="8"/>
        <v>2.9518621084353812E-4</v>
      </c>
      <c r="O14" s="68">
        <f t="shared" si="9"/>
        <v>2.0842116671297459E-4</v>
      </c>
      <c r="P14" s="68">
        <f t="shared" si="10"/>
        <v>1.5131897738035236E-4</v>
      </c>
      <c r="Q14" s="68">
        <f t="shared" si="11"/>
        <v>1.1250055479384218E-4</v>
      </c>
      <c r="R14" s="68">
        <f t="shared" si="12"/>
        <v>8.5369309885634448E-5</v>
      </c>
      <c r="S14" s="68">
        <f t="shared" si="13"/>
        <v>6.5945759780277152E-5</v>
      </c>
      <c r="T14" s="68">
        <f t="shared" si="14"/>
        <v>5.1745325282985626E-5</v>
      </c>
      <c r="U14" s="68">
        <f t="shared" si="15"/>
        <v>4.1169613177871534E-5</v>
      </c>
      <c r="V14" s="68">
        <f t="shared" si="16"/>
        <v>3.3162892495915794E-5</v>
      </c>
      <c r="W14" s="68">
        <f t="shared" si="17"/>
        <v>2.7011383206001517E-5</v>
      </c>
      <c r="X14" s="68">
        <f t="shared" si="18"/>
        <v>2.2222331811129335E-5</v>
      </c>
      <c r="Y14" s="68">
        <f t="shared" si="19"/>
        <v>1.8449138177721133E-5</v>
      </c>
      <c r="Z14" s="68">
        <f t="shared" si="20"/>
        <v>1.5443846015988515E-5</v>
      </c>
      <c r="AA14" s="68">
        <f t="shared" si="21"/>
        <v>1.3026322919560912E-5</v>
      </c>
      <c r="AB14" s="68">
        <f t="shared" si="22"/>
        <v>1.1063862561178222E-5</v>
      </c>
      <c r="AC14" s="68">
        <f t="shared" si="23"/>
        <v>9.4574360862720222E-6</v>
      </c>
      <c r="AD14" s="68">
        <f t="shared" si="24"/>
        <v>8.132269269703019E-6</v>
      </c>
      <c r="AE14" s="68">
        <f t="shared" si="25"/>
        <v>7.0312846746151365E-6</v>
      </c>
      <c r="AF14" s="68">
        <f t="shared" si="26"/>
        <v>6.1104728007117988E-6</v>
      </c>
      <c r="AG14" s="68">
        <f t="shared" si="27"/>
        <v>5.335581867852153E-6</v>
      </c>
      <c r="AH14" s="68">
        <f t="shared" si="28"/>
        <v>4.6797217529003049E-6</v>
      </c>
      <c r="AI14" s="68">
        <f t="shared" si="29"/>
        <v>4.121609986267322E-6</v>
      </c>
      <c r="AJ14" s="68">
        <f t="shared" si="30"/>
        <v>3.6442742079449154E-6</v>
      </c>
      <c r="AK14" s="68">
        <f t="shared" si="31"/>
        <v>3.2340828301866016E-6</v>
      </c>
      <c r="AL14" s="68">
        <f t="shared" si="32"/>
        <v>2.8800142027223599E-6</v>
      </c>
      <c r="AM14" s="68">
        <f t="shared" si="33"/>
        <v>2.5731008236169709E-6</v>
      </c>
      <c r="AN14" s="68">
        <f t="shared" si="34"/>
        <v>2.306003226489209E-6</v>
      </c>
      <c r="AO14" s="68">
        <f t="shared" si="35"/>
        <v>2.0726807809947371E-6</v>
      </c>
      <c r="AP14" s="68">
        <f t="shared" si="36"/>
        <v>1.8681355232142264E-6</v>
      </c>
      <c r="AQ14" s="68">
        <f t="shared" si="37"/>
        <v>1.6882114503750948E-6</v>
      </c>
      <c r="AR14" s="68">
        <f t="shared" si="38"/>
        <v>1.5294362520256464E-6</v>
      </c>
      <c r="AS14" s="68">
        <f t="shared" si="39"/>
        <v>1.3888957381955835E-6</v>
      </c>
      <c r="AT14" s="68">
        <f t="shared" si="40"/>
        <v>1.2641336284154128E-6</v>
      </c>
      <c r="AU14" s="68">
        <f t="shared" si="41"/>
        <v>1.1530711361075708E-6</v>
      </c>
      <c r="AV14" s="68">
        <f t="shared" si="42"/>
        <v>1.0539420973535112E-6</v>
      </c>
      <c r="AW14" s="68">
        <f t="shared" si="43"/>
        <v>9.6524037599928216E-7</v>
      </c>
      <c r="AX14" s="68">
        <f t="shared" si="44"/>
        <v>8.8567701719851012E-7</v>
      </c>
      <c r="AY14" s="68">
        <f t="shared" si="45"/>
        <v>8.14145182472557E-7</v>
      </c>
      <c r="AZ14" s="68">
        <f t="shared" si="46"/>
        <v>7.496913272392654E-7</v>
      </c>
      <c r="BA14" s="69">
        <f t="shared" si="47"/>
        <v>6.9149141007363886E-7</v>
      </c>
      <c r="BC14" s="20" t="s">
        <v>405</v>
      </c>
      <c r="BD14" s="65">
        <f t="shared" si="48"/>
        <v>0</v>
      </c>
      <c r="BE14" s="65">
        <f t="shared" si="49"/>
        <v>0</v>
      </c>
      <c r="BF14" s="65">
        <f t="shared" si="50"/>
        <v>0</v>
      </c>
      <c r="BG14" s="65">
        <f t="shared" si="51"/>
        <v>0</v>
      </c>
      <c r="BH14" s="65">
        <f t="shared" si="52"/>
        <v>0</v>
      </c>
      <c r="BI14" s="65">
        <f t="shared" si="53"/>
        <v>0</v>
      </c>
      <c r="BJ14" s="65">
        <f t="shared" si="54"/>
        <v>0.34791491383449941</v>
      </c>
      <c r="BK14" s="65">
        <f t="shared" si="55"/>
        <v>0.20394133498941244</v>
      </c>
      <c r="BL14" s="65">
        <f t="shared" si="56"/>
        <v>0.12731957142457448</v>
      </c>
      <c r="BM14" s="65">
        <f t="shared" si="57"/>
        <v>8.353437081166333E-2</v>
      </c>
      <c r="BN14" s="65">
        <f t="shared" si="58"/>
        <v>5.7055099249821259E-2</v>
      </c>
      <c r="BO14" s="65">
        <f t="shared" si="59"/>
        <v>4.0284708146056759E-2</v>
      </c>
      <c r="BP14" s="65">
        <f t="shared" si="60"/>
        <v>2.9247705196478884E-2</v>
      </c>
      <c r="BQ14" s="65">
        <f t="shared" si="61"/>
        <v>2.1744682114656213E-2</v>
      </c>
      <c r="BR14" s="65">
        <f t="shared" si="62"/>
        <v>1.6500616456624859E-2</v>
      </c>
      <c r="BS14" s="65">
        <f t="shared" si="63"/>
        <v>1.2746333436838278E-2</v>
      </c>
      <c r="BT14" s="65">
        <f t="shared" si="64"/>
        <v>1.0001600892190387E-2</v>
      </c>
      <c r="BU14" s="65">
        <f t="shared" si="65"/>
        <v>7.9574732140359049E-3</v>
      </c>
      <c r="BV14" s="65">
        <f t="shared" si="66"/>
        <v>6.4098933258387612E-3</v>
      </c>
      <c r="BW14" s="65">
        <f t="shared" si="67"/>
        <v>5.2208981757289582E-3</v>
      </c>
      <c r="BX14" s="65">
        <f t="shared" si="68"/>
        <v>4.2952458498086371E-3</v>
      </c>
      <c r="BY14" s="65">
        <f t="shared" si="69"/>
        <v>3.5659437031138287E-3</v>
      </c>
      <c r="BZ14" s="65">
        <f t="shared" si="70"/>
        <v>2.9850654768837771E-3</v>
      </c>
      <c r="CA14" s="65">
        <f t="shared" si="71"/>
        <v>2.5177942591285475E-3</v>
      </c>
      <c r="CB14" s="65">
        <f t="shared" si="72"/>
        <v>2.1384798927785811E-3</v>
      </c>
      <c r="CC14" s="65">
        <f t="shared" si="73"/>
        <v>1.8279815747799303E-3</v>
      </c>
      <c r="CD14" s="65">
        <f t="shared" si="74"/>
        <v>1.5718465607972157E-3</v>
      </c>
      <c r="CE14" s="65">
        <f t="shared" si="75"/>
        <v>1.3590426321660133E-3</v>
      </c>
      <c r="CF14" s="65">
        <f t="shared" si="76"/>
        <v>1.1810634077780021E-3</v>
      </c>
      <c r="CG14" s="65">
        <f t="shared" si="77"/>
        <v>1.0312885285390537E-3</v>
      </c>
      <c r="CH14" s="65">
        <f t="shared" si="78"/>
        <v>9.045205340394352E-4</v>
      </c>
      <c r="CI14" s="65">
        <f t="shared" si="79"/>
        <v>7.9664583980239235E-4</v>
      </c>
      <c r="CJ14" s="65">
        <f t="shared" si="80"/>
        <v>7.0438394135581811E-4</v>
      </c>
      <c r="CK14" s="65">
        <f t="shared" si="81"/>
        <v>6.2510005576189918E-4</v>
      </c>
      <c r="CL14" s="65">
        <f t="shared" si="82"/>
        <v>5.5666386213519905E-4</v>
      </c>
      <c r="CM14" s="65">
        <f t="shared" si="83"/>
        <v>4.9734207587724406E-4</v>
      </c>
      <c r="CN14" s="65">
        <f t="shared" si="84"/>
        <v>4.4571608742078895E-4</v>
      </c>
      <c r="CO14" s="65">
        <f t="shared" si="85"/>
        <v>4.0061833286492257E-4</v>
      </c>
      <c r="CP14" s="65">
        <f t="shared" si="86"/>
        <v>3.6108278020344301E-4</v>
      </c>
      <c r="CQ14" s="65">
        <f t="shared" si="87"/>
        <v>3.2630613598305988E-4</v>
      </c>
      <c r="CR14" s="65">
        <f t="shared" si="88"/>
        <v>2.9561725429596956E-4</v>
      </c>
      <c r="CS14" s="65">
        <f t="shared" si="89"/>
        <v>2.6845286561303982E-4</v>
      </c>
      <c r="CT14" s="65">
        <f t="shared" si="90"/>
        <v>2.4433820749339701E-4</v>
      </c>
      <c r="CU14" s="65">
        <f t="shared" si="91"/>
        <v>2.2287148144461429E-4</v>
      </c>
      <c r="CV14" s="65">
        <f t="shared" si="92"/>
        <v>2.0371131427931915E-4</v>
      </c>
      <c r="CW14" s="65">
        <f t="shared" si="93"/>
        <v>1.8656659230523607E-4</v>
      </c>
      <c r="CX14" s="65">
        <f t="shared" si="94"/>
        <v>1.7118817974302693E-4</v>
      </c>
      <c r="CY14" s="65">
        <f t="shared" si="95"/>
        <v>1.5736214119553422E-4</v>
      </c>
      <c r="CZ14" s="65">
        <f t="shared" si="96"/>
        <v>1.4490417069325264E-4</v>
      </c>
      <c r="DA14" s="66">
        <f t="shared" si="97"/>
        <v>1.3365499329866132E-4</v>
      </c>
    </row>
    <row r="15" spans="1:105" ht="15.75" thickTop="1" x14ac:dyDescent="0.25"/>
    <row r="17" spans="1:2" ht="32.25" customHeight="1" x14ac:dyDescent="0.25">
      <c r="A17" s="70" t="s">
        <v>408</v>
      </c>
      <c r="B17" s="71">
        <f>SUMPRODUCT(BD9:DA9,BD14:DA14)</f>
        <v>193.28511005570988</v>
      </c>
    </row>
  </sheetData>
  <mergeCells count="10">
    <mergeCell ref="CG8:CL8"/>
    <mergeCell ref="CM8:CR8"/>
    <mergeCell ref="CS8:DA8"/>
    <mergeCell ref="C3:G3"/>
    <mergeCell ref="BC8:BH8"/>
    <mergeCell ref="BI8:BN8"/>
    <mergeCell ref="BO8:BT8"/>
    <mergeCell ref="BU8:BZ8"/>
    <mergeCell ref="CA8:CF8"/>
    <mergeCell ref="C5:D5"/>
  </mergeCells>
  <pageMargins left="0.7" right="0.7" top="0.75" bottom="0.75" header="0.3" footer="0.3"/>
  <pageSetup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W17"/>
  <sheetViews>
    <sheetView zoomScale="110" zoomScaleNormal="110" workbookViewId="0">
      <selection activeCell="A10" sqref="A10:A13"/>
    </sheetView>
  </sheetViews>
  <sheetFormatPr defaultRowHeight="15" x14ac:dyDescent="0.25"/>
  <cols>
    <col min="1" max="1" width="17.42578125" customWidth="1"/>
    <col min="2" max="2" width="14.5703125" customWidth="1"/>
    <col min="3" max="3" width="27.5703125" customWidth="1"/>
    <col min="4" max="4" width="13.140625" style="7" customWidth="1"/>
    <col min="20" max="20" width="9.140625" customWidth="1"/>
    <col min="105" max="105" width="23.42578125" customWidth="1"/>
  </cols>
  <sheetData>
    <row r="2" spans="1:205" x14ac:dyDescent="0.25">
      <c r="C2" s="73" t="s">
        <v>419</v>
      </c>
    </row>
    <row r="3" spans="1:205" ht="33.75" customHeight="1" x14ac:dyDescent="0.25">
      <c r="C3" s="88" t="s">
        <v>407</v>
      </c>
      <c r="D3" s="88"/>
      <c r="E3" s="88"/>
      <c r="F3" s="88"/>
      <c r="G3" s="88"/>
    </row>
    <row r="4" spans="1:205" ht="24" customHeight="1" x14ac:dyDescent="0.25">
      <c r="C4" s="61" t="s">
        <v>227</v>
      </c>
      <c r="D4" s="43"/>
    </row>
    <row r="5" spans="1:205" ht="30" customHeight="1" x14ac:dyDescent="0.25">
      <c r="C5" s="95" t="s">
        <v>228</v>
      </c>
      <c r="D5" s="95"/>
    </row>
    <row r="6" spans="1:205" x14ac:dyDescent="0.25">
      <c r="C6" s="61" t="s">
        <v>229</v>
      </c>
      <c r="D6" s="61"/>
    </row>
    <row r="7" spans="1:205" x14ac:dyDescent="0.25">
      <c r="C7" s="61" t="s">
        <v>420</v>
      </c>
    </row>
    <row r="8" spans="1:205" ht="15.75" thickBot="1" x14ac:dyDescent="0.3">
      <c r="DA8" s="96" t="s">
        <v>1</v>
      </c>
      <c r="DB8" s="96"/>
      <c r="DC8" s="96"/>
      <c r="DD8" s="96"/>
      <c r="DE8" s="96"/>
      <c r="DF8" s="96"/>
      <c r="DG8" s="96" t="s">
        <v>1</v>
      </c>
      <c r="DH8" s="96"/>
      <c r="DI8" s="96"/>
      <c r="DJ8" s="96"/>
      <c r="DK8" s="96"/>
      <c r="DL8" s="96"/>
      <c r="DM8" s="96" t="s">
        <v>1</v>
      </c>
      <c r="DN8" s="96"/>
      <c r="DO8" s="96"/>
      <c r="DP8" s="96"/>
      <c r="DQ8" s="96"/>
      <c r="DR8" s="96"/>
      <c r="DS8" s="96" t="s">
        <v>1</v>
      </c>
      <c r="DT8" s="96"/>
      <c r="DU8" s="96"/>
      <c r="DV8" s="96"/>
      <c r="DW8" s="96"/>
      <c r="DX8" s="96"/>
      <c r="DY8" s="96" t="s">
        <v>1</v>
      </c>
      <c r="DZ8" s="96"/>
      <c r="EA8" s="96"/>
      <c r="EB8" s="96"/>
      <c r="EC8" s="96"/>
      <c r="ED8" s="96"/>
      <c r="EE8" s="96" t="s">
        <v>1</v>
      </c>
      <c r="EF8" s="96"/>
      <c r="EG8" s="96"/>
      <c r="EH8" s="96"/>
      <c r="EI8" s="96"/>
      <c r="EJ8" s="96"/>
      <c r="EK8" s="96" t="s">
        <v>1</v>
      </c>
      <c r="EL8" s="96"/>
      <c r="EM8" s="96"/>
      <c r="EN8" s="96"/>
      <c r="EO8" s="96"/>
      <c r="EP8" s="96"/>
      <c r="EQ8" s="96" t="s">
        <v>1</v>
      </c>
      <c r="ER8" s="96"/>
      <c r="ES8" s="96"/>
      <c r="ET8" s="96"/>
      <c r="EU8" s="96"/>
      <c r="EV8" s="96"/>
      <c r="EW8" s="96"/>
      <c r="EX8" s="96"/>
      <c r="EY8" s="96"/>
    </row>
    <row r="9" spans="1:205" ht="15.75" thickTop="1" x14ac:dyDescent="0.25">
      <c r="A9" t="s">
        <v>231</v>
      </c>
      <c r="B9" t="s">
        <v>230</v>
      </c>
      <c r="C9" s="13" t="s">
        <v>406</v>
      </c>
      <c r="D9" s="14">
        <v>20</v>
      </c>
      <c r="E9" s="14">
        <v>40</v>
      </c>
      <c r="F9" s="14">
        <v>60</v>
      </c>
      <c r="G9" s="14">
        <v>80</v>
      </c>
      <c r="H9" s="14">
        <v>100</v>
      </c>
      <c r="I9" s="14">
        <v>120</v>
      </c>
      <c r="J9" s="14">
        <v>140</v>
      </c>
      <c r="K9" s="14">
        <v>160</v>
      </c>
      <c r="L9" s="14">
        <v>180</v>
      </c>
      <c r="M9" s="14">
        <v>200</v>
      </c>
      <c r="N9" s="14">
        <v>220</v>
      </c>
      <c r="O9" s="14">
        <v>240</v>
      </c>
      <c r="P9" s="14">
        <v>260</v>
      </c>
      <c r="Q9" s="14">
        <v>280</v>
      </c>
      <c r="R9" s="14">
        <v>300</v>
      </c>
      <c r="S9" s="14">
        <v>320</v>
      </c>
      <c r="T9" s="14">
        <v>340</v>
      </c>
      <c r="U9" s="14">
        <v>360</v>
      </c>
      <c r="V9" s="14">
        <v>380</v>
      </c>
      <c r="W9" s="14">
        <v>400</v>
      </c>
      <c r="X9" s="14">
        <v>420</v>
      </c>
      <c r="Y9" s="14">
        <v>440</v>
      </c>
      <c r="Z9" s="14">
        <v>460</v>
      </c>
      <c r="AA9" s="14">
        <v>480</v>
      </c>
      <c r="AB9" s="14">
        <v>500</v>
      </c>
      <c r="AC9" s="14">
        <v>520</v>
      </c>
      <c r="AD9" s="14">
        <v>540</v>
      </c>
      <c r="AE9" s="14">
        <v>560</v>
      </c>
      <c r="AF9" s="14">
        <v>580</v>
      </c>
      <c r="AG9" s="14">
        <v>600</v>
      </c>
      <c r="AH9" s="14">
        <v>620</v>
      </c>
      <c r="AI9" s="14">
        <v>640</v>
      </c>
      <c r="AJ9" s="14">
        <v>660</v>
      </c>
      <c r="AK9" s="14">
        <v>680</v>
      </c>
      <c r="AL9" s="14">
        <v>700</v>
      </c>
      <c r="AM9" s="14">
        <v>720</v>
      </c>
      <c r="AN9" s="14">
        <v>740</v>
      </c>
      <c r="AO9" s="14">
        <v>760</v>
      </c>
      <c r="AP9" s="14">
        <v>780</v>
      </c>
      <c r="AQ9" s="14">
        <v>800</v>
      </c>
      <c r="AR9" s="14">
        <v>820</v>
      </c>
      <c r="AS9" s="14">
        <v>840</v>
      </c>
      <c r="AT9" s="14">
        <v>860</v>
      </c>
      <c r="AU9" s="14">
        <v>880</v>
      </c>
      <c r="AV9" s="14">
        <v>900</v>
      </c>
      <c r="AW9" s="14">
        <v>920</v>
      </c>
      <c r="AX9" s="14">
        <v>940</v>
      </c>
      <c r="AY9" s="14">
        <v>960</v>
      </c>
      <c r="AZ9" s="14">
        <v>980</v>
      </c>
      <c r="BA9" s="14">
        <v>1000</v>
      </c>
      <c r="BB9" s="14">
        <v>1020</v>
      </c>
      <c r="BC9" s="14">
        <v>1040</v>
      </c>
      <c r="BD9" s="14">
        <v>1060</v>
      </c>
      <c r="BE9" s="14">
        <v>1080</v>
      </c>
      <c r="BF9" s="14">
        <v>1100</v>
      </c>
      <c r="BG9" s="14">
        <v>1120</v>
      </c>
      <c r="BH9" s="14">
        <v>1140</v>
      </c>
      <c r="BI9" s="14">
        <v>1160</v>
      </c>
      <c r="BJ9" s="14">
        <v>1180</v>
      </c>
      <c r="BK9" s="14">
        <v>1200</v>
      </c>
      <c r="BL9" s="14">
        <v>1220</v>
      </c>
      <c r="BM9" s="14">
        <v>1240</v>
      </c>
      <c r="BN9" s="14">
        <v>1260</v>
      </c>
      <c r="BO9" s="14">
        <v>1280</v>
      </c>
      <c r="BP9" s="14">
        <v>1300</v>
      </c>
      <c r="BQ9" s="14">
        <v>1320</v>
      </c>
      <c r="BR9" s="14">
        <v>1340</v>
      </c>
      <c r="BS9" s="14">
        <v>1360</v>
      </c>
      <c r="BT9" s="14">
        <v>1380</v>
      </c>
      <c r="BU9" s="14">
        <v>1400</v>
      </c>
      <c r="BV9" s="14">
        <v>1420</v>
      </c>
      <c r="BW9" s="14">
        <v>1440</v>
      </c>
      <c r="BX9" s="14">
        <v>1460</v>
      </c>
      <c r="BY9" s="14">
        <v>1480</v>
      </c>
      <c r="BZ9" s="14">
        <v>1500</v>
      </c>
      <c r="CA9" s="14">
        <v>1520</v>
      </c>
      <c r="CB9" s="14">
        <v>1540</v>
      </c>
      <c r="CC9" s="14">
        <v>1560</v>
      </c>
      <c r="CD9" s="14">
        <v>1580</v>
      </c>
      <c r="CE9" s="14">
        <v>1600</v>
      </c>
      <c r="CF9" s="14">
        <v>1620</v>
      </c>
      <c r="CG9" s="14">
        <v>1640</v>
      </c>
      <c r="CH9" s="14">
        <v>1660</v>
      </c>
      <c r="CI9" s="14">
        <v>1680</v>
      </c>
      <c r="CJ9" s="14">
        <v>1700</v>
      </c>
      <c r="CK9" s="14">
        <v>1720</v>
      </c>
      <c r="CL9" s="14">
        <v>1740</v>
      </c>
      <c r="CM9" s="14">
        <v>1760</v>
      </c>
      <c r="CN9" s="14">
        <v>1780</v>
      </c>
      <c r="CO9" s="14">
        <v>1800</v>
      </c>
      <c r="CP9" s="14">
        <v>1820</v>
      </c>
      <c r="CQ9" s="14">
        <v>1840</v>
      </c>
      <c r="CR9" s="14">
        <v>1860</v>
      </c>
      <c r="CS9" s="14">
        <v>1880</v>
      </c>
      <c r="CT9" s="14">
        <v>1900</v>
      </c>
      <c r="CU9" s="14">
        <v>1920</v>
      </c>
      <c r="CV9" s="14">
        <v>1940</v>
      </c>
      <c r="CW9" s="14">
        <v>1960</v>
      </c>
      <c r="CX9" s="14">
        <v>1980</v>
      </c>
      <c r="CY9" s="15">
        <v>2000</v>
      </c>
      <c r="DA9" s="13" t="s">
        <v>406</v>
      </c>
      <c r="DB9" s="14">
        <v>20</v>
      </c>
      <c r="DC9" s="14">
        <v>40</v>
      </c>
      <c r="DD9" s="14">
        <v>60</v>
      </c>
      <c r="DE9" s="14">
        <v>80</v>
      </c>
      <c r="DF9" s="14">
        <v>100</v>
      </c>
      <c r="DG9" s="14">
        <v>120</v>
      </c>
      <c r="DH9" s="14">
        <v>140</v>
      </c>
      <c r="DI9" s="14">
        <v>160</v>
      </c>
      <c r="DJ9" s="14">
        <v>180</v>
      </c>
      <c r="DK9" s="14">
        <v>200</v>
      </c>
      <c r="DL9" s="14">
        <v>220</v>
      </c>
      <c r="DM9" s="14">
        <v>240</v>
      </c>
      <c r="DN9" s="14">
        <v>260</v>
      </c>
      <c r="DO9" s="14">
        <v>280</v>
      </c>
      <c r="DP9" s="14">
        <v>300</v>
      </c>
      <c r="DQ9" s="14">
        <v>320</v>
      </c>
      <c r="DR9" s="14">
        <v>340</v>
      </c>
      <c r="DS9" s="14">
        <v>360</v>
      </c>
      <c r="DT9" s="14">
        <v>380</v>
      </c>
      <c r="DU9" s="14">
        <v>400</v>
      </c>
      <c r="DV9" s="14">
        <v>420</v>
      </c>
      <c r="DW9" s="14">
        <v>440</v>
      </c>
      <c r="DX9" s="14">
        <v>460</v>
      </c>
      <c r="DY9" s="14">
        <v>480</v>
      </c>
      <c r="DZ9" s="14">
        <v>500</v>
      </c>
      <c r="EA9" s="14">
        <v>520</v>
      </c>
      <c r="EB9" s="14">
        <v>540</v>
      </c>
      <c r="EC9" s="14">
        <v>560</v>
      </c>
      <c r="ED9" s="14">
        <v>580</v>
      </c>
      <c r="EE9" s="14">
        <v>600</v>
      </c>
      <c r="EF9" s="14">
        <v>620</v>
      </c>
      <c r="EG9" s="14">
        <v>640</v>
      </c>
      <c r="EH9" s="14">
        <v>660</v>
      </c>
      <c r="EI9" s="14">
        <v>680</v>
      </c>
      <c r="EJ9" s="14">
        <v>700</v>
      </c>
      <c r="EK9" s="14">
        <v>720</v>
      </c>
      <c r="EL9" s="14">
        <v>740</v>
      </c>
      <c r="EM9" s="14">
        <v>760</v>
      </c>
      <c r="EN9" s="14">
        <v>780</v>
      </c>
      <c r="EO9" s="14">
        <v>800</v>
      </c>
      <c r="EP9" s="14">
        <v>820</v>
      </c>
      <c r="EQ9" s="14">
        <v>840</v>
      </c>
      <c r="ER9" s="14">
        <v>860</v>
      </c>
      <c r="ES9" s="14">
        <v>880</v>
      </c>
      <c r="ET9" s="14">
        <v>900</v>
      </c>
      <c r="EU9" s="14">
        <v>920</v>
      </c>
      <c r="EV9" s="14">
        <v>940</v>
      </c>
      <c r="EW9" s="14">
        <v>960</v>
      </c>
      <c r="EX9" s="14">
        <v>980</v>
      </c>
      <c r="EY9" s="14">
        <v>1000</v>
      </c>
      <c r="EZ9" s="14">
        <v>1020</v>
      </c>
      <c r="FA9" s="14">
        <v>1040</v>
      </c>
      <c r="FB9" s="14">
        <v>1060</v>
      </c>
      <c r="FC9" s="14">
        <v>1080</v>
      </c>
      <c r="FD9" s="14">
        <v>1100</v>
      </c>
      <c r="FE9" s="14">
        <v>1120</v>
      </c>
      <c r="FF9" s="14">
        <v>1140</v>
      </c>
      <c r="FG9" s="14">
        <v>1160</v>
      </c>
      <c r="FH9" s="14">
        <v>1180</v>
      </c>
      <c r="FI9" s="14">
        <v>1200</v>
      </c>
      <c r="FJ9" s="14">
        <v>1220</v>
      </c>
      <c r="FK9" s="14">
        <v>1240</v>
      </c>
      <c r="FL9" s="14">
        <v>1260</v>
      </c>
      <c r="FM9" s="14">
        <v>1280</v>
      </c>
      <c r="FN9" s="14">
        <v>1300</v>
      </c>
      <c r="FO9" s="14">
        <v>1320</v>
      </c>
      <c r="FP9" s="14">
        <v>1340</v>
      </c>
      <c r="FQ9" s="14">
        <v>1360</v>
      </c>
      <c r="FR9" s="14">
        <v>1380</v>
      </c>
      <c r="FS9" s="14">
        <v>1400</v>
      </c>
      <c r="FT9" s="14">
        <v>1420</v>
      </c>
      <c r="FU9" s="14">
        <v>1440</v>
      </c>
      <c r="FV9" s="14">
        <v>1460</v>
      </c>
      <c r="FW9" s="14">
        <v>1480</v>
      </c>
      <c r="FX9" s="14">
        <v>1500</v>
      </c>
      <c r="FY9" s="14">
        <v>1520</v>
      </c>
      <c r="FZ9" s="14">
        <v>1540</v>
      </c>
      <c r="GA9" s="14">
        <v>1560</v>
      </c>
      <c r="GB9" s="14">
        <v>1580</v>
      </c>
      <c r="GC9" s="14">
        <v>1600</v>
      </c>
      <c r="GD9" s="14">
        <v>1620</v>
      </c>
      <c r="GE9" s="14">
        <v>1640</v>
      </c>
      <c r="GF9" s="14">
        <v>1660</v>
      </c>
      <c r="GG9" s="14">
        <v>1680</v>
      </c>
      <c r="GH9" s="14">
        <v>1700</v>
      </c>
      <c r="GI9" s="14">
        <v>1720</v>
      </c>
      <c r="GJ9" s="14">
        <v>1740</v>
      </c>
      <c r="GK9" s="14">
        <v>1760</v>
      </c>
      <c r="GL9" s="14">
        <v>1780</v>
      </c>
      <c r="GM9" s="14">
        <v>1800</v>
      </c>
      <c r="GN9" s="14">
        <v>1820</v>
      </c>
      <c r="GO9" s="14">
        <v>1840</v>
      </c>
      <c r="GP9" s="14">
        <v>1860</v>
      </c>
      <c r="GQ9" s="14">
        <v>1880</v>
      </c>
      <c r="GR9" s="14">
        <v>1900</v>
      </c>
      <c r="GS9" s="14">
        <v>1920</v>
      </c>
      <c r="GT9" s="14">
        <v>1940</v>
      </c>
      <c r="GU9" s="14">
        <v>1960</v>
      </c>
      <c r="GV9" s="14">
        <v>1980</v>
      </c>
      <c r="GW9" s="15">
        <v>2000</v>
      </c>
    </row>
    <row r="10" spans="1:205" ht="51" customHeight="1" x14ac:dyDescent="0.25">
      <c r="A10">
        <v>0</v>
      </c>
      <c r="C10" s="16" t="s">
        <v>9</v>
      </c>
      <c r="D10" s="17">
        <v>1</v>
      </c>
      <c r="E10" s="17">
        <v>1</v>
      </c>
      <c r="F10" s="17">
        <v>1</v>
      </c>
      <c r="G10" s="17">
        <v>1</v>
      </c>
      <c r="H10" s="17">
        <v>1</v>
      </c>
      <c r="I10" s="17">
        <v>1</v>
      </c>
      <c r="J10" s="17">
        <v>1</v>
      </c>
      <c r="K10" s="17">
        <v>1</v>
      </c>
      <c r="L10" s="17">
        <v>1</v>
      </c>
      <c r="M10" s="17">
        <v>1</v>
      </c>
      <c r="N10" s="17">
        <v>1</v>
      </c>
      <c r="O10" s="17">
        <v>1</v>
      </c>
      <c r="P10" s="17">
        <v>1</v>
      </c>
      <c r="Q10" s="17">
        <v>1</v>
      </c>
      <c r="R10" s="17">
        <v>1</v>
      </c>
      <c r="S10" s="17">
        <v>1</v>
      </c>
      <c r="T10" s="17">
        <v>1</v>
      </c>
      <c r="U10" s="17">
        <v>1</v>
      </c>
      <c r="V10" s="17">
        <v>1</v>
      </c>
      <c r="W10" s="17">
        <v>1</v>
      </c>
      <c r="X10" s="17">
        <v>1</v>
      </c>
      <c r="Y10" s="17">
        <v>1</v>
      </c>
      <c r="Z10" s="17">
        <v>1</v>
      </c>
      <c r="AA10" s="17">
        <v>1</v>
      </c>
      <c r="AB10" s="17">
        <v>1</v>
      </c>
      <c r="AC10" s="17">
        <v>1</v>
      </c>
      <c r="AD10" s="17">
        <v>1</v>
      </c>
      <c r="AE10" s="17">
        <v>1</v>
      </c>
      <c r="AF10" s="17">
        <v>1</v>
      </c>
      <c r="AG10" s="17">
        <v>1</v>
      </c>
      <c r="AH10" s="17">
        <v>1</v>
      </c>
      <c r="AI10" s="17">
        <v>1</v>
      </c>
      <c r="AJ10" s="17">
        <v>1</v>
      </c>
      <c r="AK10" s="17">
        <v>1</v>
      </c>
      <c r="AL10" s="17">
        <v>1</v>
      </c>
      <c r="AM10" s="17">
        <v>1</v>
      </c>
      <c r="AN10" s="17">
        <v>1</v>
      </c>
      <c r="AO10" s="17">
        <v>1</v>
      </c>
      <c r="AP10" s="17">
        <v>1</v>
      </c>
      <c r="AQ10" s="17">
        <v>1</v>
      </c>
      <c r="AR10" s="17">
        <v>1</v>
      </c>
      <c r="AS10" s="17">
        <v>1</v>
      </c>
      <c r="AT10" s="17">
        <v>1</v>
      </c>
      <c r="AU10" s="17">
        <v>1</v>
      </c>
      <c r="AV10" s="17">
        <v>1</v>
      </c>
      <c r="AW10" s="17">
        <v>1</v>
      </c>
      <c r="AX10" s="17">
        <v>1</v>
      </c>
      <c r="AY10" s="17">
        <v>1</v>
      </c>
      <c r="AZ10" s="17">
        <v>1</v>
      </c>
      <c r="BA10" s="17">
        <v>1</v>
      </c>
      <c r="BB10" s="17">
        <v>1</v>
      </c>
      <c r="BC10" s="17">
        <v>1</v>
      </c>
      <c r="BD10" s="17">
        <v>1</v>
      </c>
      <c r="BE10" s="17">
        <v>1</v>
      </c>
      <c r="BF10" s="17">
        <v>1</v>
      </c>
      <c r="BG10" s="17">
        <v>1</v>
      </c>
      <c r="BH10" s="17">
        <v>1</v>
      </c>
      <c r="BI10" s="17">
        <v>1</v>
      </c>
      <c r="BJ10" s="17">
        <v>1</v>
      </c>
      <c r="BK10" s="17">
        <v>1</v>
      </c>
      <c r="BL10" s="17">
        <v>1</v>
      </c>
      <c r="BM10" s="17">
        <v>1</v>
      </c>
      <c r="BN10" s="17">
        <v>1</v>
      </c>
      <c r="BO10" s="17">
        <v>1</v>
      </c>
      <c r="BP10" s="17">
        <v>1</v>
      </c>
      <c r="BQ10" s="17">
        <v>1</v>
      </c>
      <c r="BR10" s="17">
        <v>1</v>
      </c>
      <c r="BS10" s="17">
        <v>1</v>
      </c>
      <c r="BT10" s="17">
        <v>1</v>
      </c>
      <c r="BU10" s="17">
        <v>1</v>
      </c>
      <c r="BV10" s="17">
        <v>1</v>
      </c>
      <c r="BW10" s="17">
        <v>1</v>
      </c>
      <c r="BX10" s="17">
        <v>1</v>
      </c>
      <c r="BY10" s="17">
        <v>1</v>
      </c>
      <c r="BZ10" s="17">
        <v>1</v>
      </c>
      <c r="CA10" s="17">
        <v>1</v>
      </c>
      <c r="CB10" s="17">
        <v>1</v>
      </c>
      <c r="CC10" s="17">
        <v>1</v>
      </c>
      <c r="CD10" s="17">
        <v>1</v>
      </c>
      <c r="CE10" s="17">
        <v>1</v>
      </c>
      <c r="CF10" s="17">
        <v>1</v>
      </c>
      <c r="CG10" s="17">
        <v>1</v>
      </c>
      <c r="CH10" s="17">
        <v>1</v>
      </c>
      <c r="CI10" s="17">
        <v>1</v>
      </c>
      <c r="CJ10" s="17">
        <v>1</v>
      </c>
      <c r="CK10" s="17">
        <v>1</v>
      </c>
      <c r="CL10" s="17">
        <v>1</v>
      </c>
      <c r="CM10" s="17">
        <v>1</v>
      </c>
      <c r="CN10" s="17">
        <v>1</v>
      </c>
      <c r="CO10" s="17">
        <v>1</v>
      </c>
      <c r="CP10" s="17">
        <v>1</v>
      </c>
      <c r="CQ10" s="17">
        <v>1</v>
      </c>
      <c r="CR10" s="17">
        <v>1</v>
      </c>
      <c r="CS10" s="17">
        <v>1</v>
      </c>
      <c r="CT10" s="17">
        <v>1</v>
      </c>
      <c r="CU10" s="17">
        <v>1</v>
      </c>
      <c r="CV10" s="17">
        <v>1</v>
      </c>
      <c r="CW10" s="17">
        <v>1</v>
      </c>
      <c r="CX10" s="17">
        <v>1</v>
      </c>
      <c r="CY10" s="18">
        <v>1</v>
      </c>
      <c r="DA10" s="16" t="s">
        <v>9</v>
      </c>
      <c r="DB10" s="17">
        <f t="shared" ref="DB10:EG10" si="0">D10/SUM($D10:$CY10)</f>
        <v>0.01</v>
      </c>
      <c r="DC10" s="17">
        <f t="shared" si="0"/>
        <v>0.01</v>
      </c>
      <c r="DD10" s="17">
        <f t="shared" si="0"/>
        <v>0.01</v>
      </c>
      <c r="DE10" s="17">
        <f t="shared" si="0"/>
        <v>0.01</v>
      </c>
      <c r="DF10" s="17">
        <f t="shared" si="0"/>
        <v>0.01</v>
      </c>
      <c r="DG10" s="17">
        <f t="shared" si="0"/>
        <v>0.01</v>
      </c>
      <c r="DH10" s="17">
        <f t="shared" si="0"/>
        <v>0.01</v>
      </c>
      <c r="DI10" s="17">
        <f t="shared" si="0"/>
        <v>0.01</v>
      </c>
      <c r="DJ10" s="17">
        <f t="shared" si="0"/>
        <v>0.01</v>
      </c>
      <c r="DK10" s="17">
        <f t="shared" si="0"/>
        <v>0.01</v>
      </c>
      <c r="DL10" s="17">
        <f t="shared" si="0"/>
        <v>0.01</v>
      </c>
      <c r="DM10" s="17">
        <f t="shared" si="0"/>
        <v>0.01</v>
      </c>
      <c r="DN10" s="17">
        <f t="shared" si="0"/>
        <v>0.01</v>
      </c>
      <c r="DO10" s="17">
        <f t="shared" si="0"/>
        <v>0.01</v>
      </c>
      <c r="DP10" s="17">
        <f t="shared" si="0"/>
        <v>0.01</v>
      </c>
      <c r="DQ10" s="17">
        <f t="shared" si="0"/>
        <v>0.01</v>
      </c>
      <c r="DR10" s="17">
        <f t="shared" si="0"/>
        <v>0.01</v>
      </c>
      <c r="DS10" s="17">
        <f t="shared" si="0"/>
        <v>0.01</v>
      </c>
      <c r="DT10" s="17">
        <f t="shared" si="0"/>
        <v>0.01</v>
      </c>
      <c r="DU10" s="17">
        <f t="shared" si="0"/>
        <v>0.01</v>
      </c>
      <c r="DV10" s="17">
        <f t="shared" si="0"/>
        <v>0.01</v>
      </c>
      <c r="DW10" s="17">
        <f t="shared" si="0"/>
        <v>0.01</v>
      </c>
      <c r="DX10" s="17">
        <f t="shared" si="0"/>
        <v>0.01</v>
      </c>
      <c r="DY10" s="17">
        <f t="shared" si="0"/>
        <v>0.01</v>
      </c>
      <c r="DZ10" s="17">
        <f t="shared" si="0"/>
        <v>0.01</v>
      </c>
      <c r="EA10" s="17">
        <f t="shared" si="0"/>
        <v>0.01</v>
      </c>
      <c r="EB10" s="17">
        <f t="shared" si="0"/>
        <v>0.01</v>
      </c>
      <c r="EC10" s="17">
        <f t="shared" si="0"/>
        <v>0.01</v>
      </c>
      <c r="ED10" s="17">
        <f t="shared" si="0"/>
        <v>0.01</v>
      </c>
      <c r="EE10" s="17">
        <f t="shared" si="0"/>
        <v>0.01</v>
      </c>
      <c r="EF10" s="17">
        <f t="shared" si="0"/>
        <v>0.01</v>
      </c>
      <c r="EG10" s="17">
        <f t="shared" si="0"/>
        <v>0.01</v>
      </c>
      <c r="EH10" s="17">
        <f t="shared" ref="EH10:EX10" si="1">AJ10/SUM($D10:$CY10)</f>
        <v>0.01</v>
      </c>
      <c r="EI10" s="17">
        <f t="shared" si="1"/>
        <v>0.01</v>
      </c>
      <c r="EJ10" s="17">
        <f t="shared" si="1"/>
        <v>0.01</v>
      </c>
      <c r="EK10" s="17">
        <f t="shared" si="1"/>
        <v>0.01</v>
      </c>
      <c r="EL10" s="17">
        <f t="shared" si="1"/>
        <v>0.01</v>
      </c>
      <c r="EM10" s="17">
        <f t="shared" si="1"/>
        <v>0.01</v>
      </c>
      <c r="EN10" s="17">
        <f t="shared" si="1"/>
        <v>0.01</v>
      </c>
      <c r="EO10" s="17">
        <f t="shared" si="1"/>
        <v>0.01</v>
      </c>
      <c r="EP10" s="17">
        <f t="shared" si="1"/>
        <v>0.01</v>
      </c>
      <c r="EQ10" s="17">
        <f t="shared" si="1"/>
        <v>0.01</v>
      </c>
      <c r="ER10" s="17">
        <f t="shared" si="1"/>
        <v>0.01</v>
      </c>
      <c r="ES10" s="17">
        <f t="shared" si="1"/>
        <v>0.01</v>
      </c>
      <c r="ET10" s="17">
        <f t="shared" si="1"/>
        <v>0.01</v>
      </c>
      <c r="EU10" s="17">
        <f t="shared" si="1"/>
        <v>0.01</v>
      </c>
      <c r="EV10" s="17">
        <f t="shared" si="1"/>
        <v>0.01</v>
      </c>
      <c r="EW10" s="17">
        <f t="shared" si="1"/>
        <v>0.01</v>
      </c>
      <c r="EX10" s="17">
        <f t="shared" si="1"/>
        <v>0.01</v>
      </c>
      <c r="EY10" s="17">
        <f t="shared" ref="EY10:GW11" si="2">BA10/SUM($D10:$CY10)</f>
        <v>0.01</v>
      </c>
      <c r="EZ10" s="17">
        <f t="shared" si="2"/>
        <v>0.01</v>
      </c>
      <c r="FA10" s="17">
        <f t="shared" si="2"/>
        <v>0.01</v>
      </c>
      <c r="FB10" s="17">
        <f t="shared" si="2"/>
        <v>0.01</v>
      </c>
      <c r="FC10" s="17">
        <f t="shared" si="2"/>
        <v>0.01</v>
      </c>
      <c r="FD10" s="17">
        <f t="shared" si="2"/>
        <v>0.01</v>
      </c>
      <c r="FE10" s="17">
        <f t="shared" si="2"/>
        <v>0.01</v>
      </c>
      <c r="FF10" s="17">
        <f t="shared" si="2"/>
        <v>0.01</v>
      </c>
      <c r="FG10" s="17">
        <f t="shared" si="2"/>
        <v>0.01</v>
      </c>
      <c r="FH10" s="17">
        <f t="shared" si="2"/>
        <v>0.01</v>
      </c>
      <c r="FI10" s="17">
        <f t="shared" si="2"/>
        <v>0.01</v>
      </c>
      <c r="FJ10" s="17">
        <f t="shared" si="2"/>
        <v>0.01</v>
      </c>
      <c r="FK10" s="17">
        <f t="shared" si="2"/>
        <v>0.01</v>
      </c>
      <c r="FL10" s="17">
        <f t="shared" si="2"/>
        <v>0.01</v>
      </c>
      <c r="FM10" s="17">
        <f t="shared" si="2"/>
        <v>0.01</v>
      </c>
      <c r="FN10" s="17">
        <f t="shared" si="2"/>
        <v>0.01</v>
      </c>
      <c r="FO10" s="17">
        <f t="shared" si="2"/>
        <v>0.01</v>
      </c>
      <c r="FP10" s="17">
        <f t="shared" si="2"/>
        <v>0.01</v>
      </c>
      <c r="FQ10" s="17">
        <f t="shared" si="2"/>
        <v>0.01</v>
      </c>
      <c r="FR10" s="17">
        <f t="shared" si="2"/>
        <v>0.01</v>
      </c>
      <c r="FS10" s="17">
        <f t="shared" si="2"/>
        <v>0.01</v>
      </c>
      <c r="FT10" s="17">
        <f t="shared" si="2"/>
        <v>0.01</v>
      </c>
      <c r="FU10" s="17">
        <f t="shared" si="2"/>
        <v>0.01</v>
      </c>
      <c r="FV10" s="17">
        <f t="shared" si="2"/>
        <v>0.01</v>
      </c>
      <c r="FW10" s="17">
        <f t="shared" si="2"/>
        <v>0.01</v>
      </c>
      <c r="FX10" s="17">
        <f t="shared" si="2"/>
        <v>0.01</v>
      </c>
      <c r="FY10" s="17">
        <f t="shared" si="2"/>
        <v>0.01</v>
      </c>
      <c r="FZ10" s="17">
        <f t="shared" si="2"/>
        <v>0.01</v>
      </c>
      <c r="GA10" s="17">
        <f t="shared" si="2"/>
        <v>0.01</v>
      </c>
      <c r="GB10" s="17">
        <f t="shared" si="2"/>
        <v>0.01</v>
      </c>
      <c r="GC10" s="17">
        <f t="shared" si="2"/>
        <v>0.01</v>
      </c>
      <c r="GD10" s="17">
        <f t="shared" si="2"/>
        <v>0.01</v>
      </c>
      <c r="GE10" s="17">
        <f t="shared" si="2"/>
        <v>0.01</v>
      </c>
      <c r="GF10" s="17">
        <f t="shared" si="2"/>
        <v>0.01</v>
      </c>
      <c r="GG10" s="17">
        <f t="shared" si="2"/>
        <v>0.01</v>
      </c>
      <c r="GH10" s="17">
        <f t="shared" si="2"/>
        <v>0.01</v>
      </c>
      <c r="GI10" s="17">
        <f t="shared" si="2"/>
        <v>0.01</v>
      </c>
      <c r="GJ10" s="17">
        <f t="shared" si="2"/>
        <v>0.01</v>
      </c>
      <c r="GK10" s="17">
        <f t="shared" si="2"/>
        <v>0.01</v>
      </c>
      <c r="GL10" s="17">
        <f t="shared" si="2"/>
        <v>0.01</v>
      </c>
      <c r="GM10" s="17">
        <f t="shared" si="2"/>
        <v>0.01</v>
      </c>
      <c r="GN10" s="17">
        <f t="shared" si="2"/>
        <v>0.01</v>
      </c>
      <c r="GO10" s="17">
        <f t="shared" si="2"/>
        <v>0.01</v>
      </c>
      <c r="GP10" s="17">
        <f t="shared" si="2"/>
        <v>0.01</v>
      </c>
      <c r="GQ10" s="17">
        <f t="shared" si="2"/>
        <v>0.01</v>
      </c>
      <c r="GR10" s="17">
        <f t="shared" si="2"/>
        <v>0.01</v>
      </c>
      <c r="GS10" s="17">
        <f t="shared" si="2"/>
        <v>0.01</v>
      </c>
      <c r="GT10" s="17">
        <f t="shared" si="2"/>
        <v>0.01</v>
      </c>
      <c r="GU10" s="17">
        <f t="shared" si="2"/>
        <v>0.01</v>
      </c>
      <c r="GV10" s="17">
        <f t="shared" si="2"/>
        <v>0.01</v>
      </c>
      <c r="GW10" s="18">
        <f t="shared" si="2"/>
        <v>0.01</v>
      </c>
    </row>
    <row r="11" spans="1:205" x14ac:dyDescent="0.25">
      <c r="A11">
        <v>1</v>
      </c>
      <c r="B11" s="60">
        <v>30</v>
      </c>
      <c r="C11" s="19" t="s">
        <v>402</v>
      </c>
      <c r="D11" s="63">
        <f>IF($B11&gt;D$9,     0,     1/D$9*DB10)</f>
        <v>0</v>
      </c>
      <c r="E11" s="63">
        <f t="shared" ref="E11:N14" si="3">IF($B11&gt;E$9,0,1/E$9*DC10)</f>
        <v>2.5000000000000001E-4</v>
      </c>
      <c r="F11" s="63">
        <f t="shared" si="3"/>
        <v>1.6666666666666666E-4</v>
      </c>
      <c r="G11" s="63">
        <f t="shared" si="3"/>
        <v>1.25E-4</v>
      </c>
      <c r="H11" s="63">
        <f t="shared" si="3"/>
        <v>1E-4</v>
      </c>
      <c r="I11" s="63">
        <f t="shared" si="3"/>
        <v>8.3333333333333331E-5</v>
      </c>
      <c r="J11" s="63">
        <f t="shared" si="3"/>
        <v>7.1428571428571434E-5</v>
      </c>
      <c r="K11" s="63">
        <f t="shared" si="3"/>
        <v>6.2500000000000001E-5</v>
      </c>
      <c r="L11" s="63">
        <f t="shared" si="3"/>
        <v>5.5555555555555558E-5</v>
      </c>
      <c r="M11" s="63">
        <f t="shared" si="3"/>
        <v>5.0000000000000002E-5</v>
      </c>
      <c r="N11" s="63">
        <f t="shared" si="3"/>
        <v>4.5454545454545452E-5</v>
      </c>
      <c r="O11" s="63">
        <f t="shared" ref="O11:X14" si="4">IF($B11&gt;O$9,0,1/O$9*DM10)</f>
        <v>4.1666666666666665E-5</v>
      </c>
      <c r="P11" s="63">
        <f t="shared" si="4"/>
        <v>3.8461538461538463E-5</v>
      </c>
      <c r="Q11" s="63">
        <f t="shared" si="4"/>
        <v>3.5714285714285717E-5</v>
      </c>
      <c r="R11" s="63">
        <f t="shared" si="4"/>
        <v>3.3333333333333335E-5</v>
      </c>
      <c r="S11" s="63">
        <f t="shared" si="4"/>
        <v>3.1250000000000001E-5</v>
      </c>
      <c r="T11" s="63">
        <f t="shared" si="4"/>
        <v>2.9411764705882354E-5</v>
      </c>
      <c r="U11" s="63">
        <f t="shared" si="4"/>
        <v>2.7777777777777779E-5</v>
      </c>
      <c r="V11" s="63">
        <f t="shared" si="4"/>
        <v>2.6315789473684212E-5</v>
      </c>
      <c r="W11" s="63">
        <f t="shared" si="4"/>
        <v>2.5000000000000001E-5</v>
      </c>
      <c r="X11" s="63">
        <f t="shared" si="4"/>
        <v>2.3809523809523814E-5</v>
      </c>
      <c r="Y11" s="63">
        <f t="shared" ref="Y11:AH14" si="5">IF($B11&gt;Y$9,0,1/Y$9*DW10)</f>
        <v>2.2727272727272726E-5</v>
      </c>
      <c r="Z11" s="63">
        <f t="shared" si="5"/>
        <v>2.173913043478261E-5</v>
      </c>
      <c r="AA11" s="63">
        <f t="shared" si="5"/>
        <v>2.0833333333333333E-5</v>
      </c>
      <c r="AB11" s="63">
        <f t="shared" si="5"/>
        <v>2.0000000000000002E-5</v>
      </c>
      <c r="AC11" s="63">
        <f t="shared" si="5"/>
        <v>1.9230769230769231E-5</v>
      </c>
      <c r="AD11" s="63">
        <f t="shared" si="5"/>
        <v>1.8518518518518518E-5</v>
      </c>
      <c r="AE11" s="63">
        <f t="shared" si="5"/>
        <v>1.7857142857142858E-5</v>
      </c>
      <c r="AF11" s="63">
        <f t="shared" si="5"/>
        <v>1.7241379310344828E-5</v>
      </c>
      <c r="AG11" s="63">
        <f t="shared" si="5"/>
        <v>1.6666666666666667E-5</v>
      </c>
      <c r="AH11" s="63">
        <f t="shared" si="5"/>
        <v>1.6129032258064517E-5</v>
      </c>
      <c r="AI11" s="63">
        <f t="shared" ref="AI11:AR14" si="6">IF($B11&gt;AI$9,0,1/AI$9*EG10)</f>
        <v>1.5625E-5</v>
      </c>
      <c r="AJ11" s="63">
        <f t="shared" si="6"/>
        <v>1.5151515151515151E-5</v>
      </c>
      <c r="AK11" s="63">
        <f t="shared" si="6"/>
        <v>1.4705882352941177E-5</v>
      </c>
      <c r="AL11" s="63">
        <f t="shared" si="6"/>
        <v>1.4285714285714285E-5</v>
      </c>
      <c r="AM11" s="63">
        <f t="shared" si="6"/>
        <v>1.388888888888889E-5</v>
      </c>
      <c r="AN11" s="63">
        <f t="shared" si="6"/>
        <v>1.3513513513513515E-5</v>
      </c>
      <c r="AO11" s="63">
        <f t="shared" si="6"/>
        <v>1.3157894736842106E-5</v>
      </c>
      <c r="AP11" s="63">
        <f t="shared" si="6"/>
        <v>1.2820512820512822E-5</v>
      </c>
      <c r="AQ11" s="63">
        <f t="shared" si="6"/>
        <v>1.2500000000000001E-5</v>
      </c>
      <c r="AR11" s="63">
        <f t="shared" si="6"/>
        <v>1.2195121951219513E-5</v>
      </c>
      <c r="AS11" s="63">
        <f t="shared" ref="AS11:BB14" si="7">IF($B11&gt;AS$9,0,1/AS$9*EQ10)</f>
        <v>1.1904761904761907E-5</v>
      </c>
      <c r="AT11" s="63">
        <f t="shared" si="7"/>
        <v>1.1627906976744185E-5</v>
      </c>
      <c r="AU11" s="63">
        <f t="shared" si="7"/>
        <v>1.1363636363636363E-5</v>
      </c>
      <c r="AV11" s="63">
        <f t="shared" si="7"/>
        <v>1.1111111111111112E-5</v>
      </c>
      <c r="AW11" s="63">
        <f t="shared" si="7"/>
        <v>1.0869565217391305E-5</v>
      </c>
      <c r="AX11" s="63">
        <f t="shared" si="7"/>
        <v>1.0638297872340426E-5</v>
      </c>
      <c r="AY11" s="63">
        <f t="shared" si="7"/>
        <v>1.0416666666666666E-5</v>
      </c>
      <c r="AZ11" s="63">
        <f t="shared" si="7"/>
        <v>1.0204081632653063E-5</v>
      </c>
      <c r="BA11" s="63">
        <f t="shared" si="7"/>
        <v>1.0000000000000001E-5</v>
      </c>
      <c r="BB11" s="63">
        <f t="shared" si="7"/>
        <v>9.8039215686274513E-6</v>
      </c>
      <c r="BC11" s="63">
        <f t="shared" ref="BC11:BL14" si="8">IF($B11&gt;BC$9,0,1/BC$9*FA10)</f>
        <v>9.6153846153846157E-6</v>
      </c>
      <c r="BD11" s="63">
        <f t="shared" si="8"/>
        <v>9.4339622641509439E-6</v>
      </c>
      <c r="BE11" s="63">
        <f t="shared" si="8"/>
        <v>9.2592592592592591E-6</v>
      </c>
      <c r="BF11" s="63">
        <f t="shared" si="8"/>
        <v>9.090909090909091E-6</v>
      </c>
      <c r="BG11" s="63">
        <f t="shared" si="8"/>
        <v>8.9285714285714292E-6</v>
      </c>
      <c r="BH11" s="63">
        <f t="shared" si="8"/>
        <v>8.7719298245614046E-6</v>
      </c>
      <c r="BI11" s="63">
        <f t="shared" si="8"/>
        <v>8.6206896551724141E-6</v>
      </c>
      <c r="BJ11" s="63">
        <f t="shared" si="8"/>
        <v>8.4745762711864406E-6</v>
      </c>
      <c r="BK11" s="63">
        <f t="shared" si="8"/>
        <v>8.3333333333333337E-6</v>
      </c>
      <c r="BL11" s="63">
        <f t="shared" si="8"/>
        <v>8.1967213114754105E-6</v>
      </c>
      <c r="BM11" s="63">
        <f t="shared" ref="BM11:BV14" si="9">IF($B11&gt;BM$9,0,1/BM$9*FK10)</f>
        <v>8.0645161290322584E-6</v>
      </c>
      <c r="BN11" s="63">
        <f t="shared" si="9"/>
        <v>7.9365079365079362E-6</v>
      </c>
      <c r="BO11" s="63">
        <f t="shared" si="9"/>
        <v>7.8125000000000002E-6</v>
      </c>
      <c r="BP11" s="63">
        <f t="shared" si="9"/>
        <v>7.6923076923076919E-6</v>
      </c>
      <c r="BQ11" s="63">
        <f t="shared" si="9"/>
        <v>7.5757575757575756E-6</v>
      </c>
      <c r="BR11" s="63">
        <f t="shared" si="9"/>
        <v>7.4626865671641793E-6</v>
      </c>
      <c r="BS11" s="63">
        <f t="shared" si="9"/>
        <v>7.3529411764705884E-6</v>
      </c>
      <c r="BT11" s="63">
        <f t="shared" si="9"/>
        <v>7.2463768115942034E-6</v>
      </c>
      <c r="BU11" s="63">
        <f t="shared" si="9"/>
        <v>7.1428571428571427E-6</v>
      </c>
      <c r="BV11" s="63">
        <f t="shared" si="9"/>
        <v>7.0422535211267608E-6</v>
      </c>
      <c r="BW11" s="63">
        <f t="shared" ref="BW11:CF14" si="10">IF($B11&gt;BW$9,0,1/BW$9*FU10)</f>
        <v>6.9444444444444448E-6</v>
      </c>
      <c r="BX11" s="63">
        <f t="shared" si="10"/>
        <v>6.8493150684931509E-6</v>
      </c>
      <c r="BY11" s="63">
        <f t="shared" si="10"/>
        <v>6.7567567567567575E-6</v>
      </c>
      <c r="BZ11" s="63">
        <f t="shared" si="10"/>
        <v>6.6666666666666666E-6</v>
      </c>
      <c r="CA11" s="63">
        <f t="shared" si="10"/>
        <v>6.578947368421053E-6</v>
      </c>
      <c r="CB11" s="63">
        <f t="shared" si="10"/>
        <v>6.4935064935064938E-6</v>
      </c>
      <c r="CC11" s="63">
        <f t="shared" si="10"/>
        <v>6.4102564102564108E-6</v>
      </c>
      <c r="CD11" s="63">
        <f t="shared" si="10"/>
        <v>6.3291139240506333E-6</v>
      </c>
      <c r="CE11" s="63">
        <f t="shared" si="10"/>
        <v>6.2500000000000003E-6</v>
      </c>
      <c r="CF11" s="63">
        <f t="shared" si="10"/>
        <v>6.1728395061728391E-6</v>
      </c>
      <c r="CG11" s="63">
        <f t="shared" ref="CG11:CP14" si="11">IF($B11&gt;CG$9,0,1/CG$9*GE10)</f>
        <v>6.0975609756097564E-6</v>
      </c>
      <c r="CH11" s="63">
        <f t="shared" si="11"/>
        <v>6.0240963855421692E-6</v>
      </c>
      <c r="CI11" s="63">
        <f t="shared" si="11"/>
        <v>5.9523809523809534E-6</v>
      </c>
      <c r="CJ11" s="63">
        <f t="shared" si="11"/>
        <v>5.8823529411764701E-6</v>
      </c>
      <c r="CK11" s="63">
        <f t="shared" si="11"/>
        <v>5.8139534883720927E-6</v>
      </c>
      <c r="CL11" s="63">
        <f t="shared" si="11"/>
        <v>5.7471264367816091E-6</v>
      </c>
      <c r="CM11" s="63">
        <f t="shared" si="11"/>
        <v>5.6818181818181815E-6</v>
      </c>
      <c r="CN11" s="63">
        <f t="shared" si="11"/>
        <v>5.617977528089888E-6</v>
      </c>
      <c r="CO11" s="63">
        <f t="shared" si="11"/>
        <v>5.5555555555555558E-6</v>
      </c>
      <c r="CP11" s="63">
        <f t="shared" si="11"/>
        <v>5.4945054945054943E-6</v>
      </c>
      <c r="CQ11" s="63">
        <f t="shared" ref="CQ11:CY14" si="12">IF($B11&gt;CQ$9,0,1/CQ$9*GO10)</f>
        <v>5.4347826086956525E-6</v>
      </c>
      <c r="CR11" s="63">
        <f t="shared" si="12"/>
        <v>5.3763440860215059E-6</v>
      </c>
      <c r="CS11" s="63">
        <f t="shared" si="12"/>
        <v>5.3191489361702131E-6</v>
      </c>
      <c r="CT11" s="63">
        <f t="shared" si="12"/>
        <v>5.2631578947368422E-6</v>
      </c>
      <c r="CU11" s="63">
        <f t="shared" si="12"/>
        <v>5.2083333333333332E-6</v>
      </c>
      <c r="CV11" s="63">
        <f t="shared" si="12"/>
        <v>5.1546391752577319E-6</v>
      </c>
      <c r="CW11" s="63">
        <f t="shared" si="12"/>
        <v>5.1020408163265315E-6</v>
      </c>
      <c r="CX11" s="63">
        <f t="shared" si="12"/>
        <v>5.0505050505050507E-6</v>
      </c>
      <c r="CY11" s="67">
        <f t="shared" si="12"/>
        <v>5.0000000000000004E-6</v>
      </c>
      <c r="DA11" s="19" t="s">
        <v>402</v>
      </c>
      <c r="DB11" s="62">
        <f t="shared" ref="DB11:EL11" si="13">D11/SUM($D11:$CY11)</f>
        <v>0</v>
      </c>
      <c r="DC11" s="62">
        <f t="shared" si="13"/>
        <v>0.11940647765665152</v>
      </c>
      <c r="DD11" s="62">
        <f t="shared" si="13"/>
        <v>7.9604318437767677E-2</v>
      </c>
      <c r="DE11" s="62">
        <f t="shared" si="13"/>
        <v>5.9703238828325761E-2</v>
      </c>
      <c r="DF11" s="62">
        <f t="shared" si="13"/>
        <v>4.7762591062660606E-2</v>
      </c>
      <c r="DG11" s="62">
        <f t="shared" si="13"/>
        <v>3.9802159218883838E-2</v>
      </c>
      <c r="DH11" s="62">
        <f t="shared" si="13"/>
        <v>3.4116136473329006E-2</v>
      </c>
      <c r="DI11" s="62">
        <f t="shared" si="13"/>
        <v>2.985161941416288E-2</v>
      </c>
      <c r="DJ11" s="62">
        <f t="shared" si="13"/>
        <v>2.6534772812589227E-2</v>
      </c>
      <c r="DK11" s="62">
        <f t="shared" si="13"/>
        <v>2.3881295531330303E-2</v>
      </c>
      <c r="DL11" s="62">
        <f t="shared" si="13"/>
        <v>2.1710268664845728E-2</v>
      </c>
      <c r="DM11" s="62">
        <f t="shared" si="13"/>
        <v>1.9901079609441919E-2</v>
      </c>
      <c r="DN11" s="62">
        <f t="shared" si="13"/>
        <v>1.8370227331792541E-2</v>
      </c>
      <c r="DO11" s="62">
        <f t="shared" si="13"/>
        <v>1.7058068236664503E-2</v>
      </c>
      <c r="DP11" s="62">
        <f t="shared" si="13"/>
        <v>1.5920863687553535E-2</v>
      </c>
      <c r="DQ11" s="62">
        <f t="shared" si="13"/>
        <v>1.492580970708144E-2</v>
      </c>
      <c r="DR11" s="62">
        <f t="shared" si="13"/>
        <v>1.4047820900782531E-2</v>
      </c>
      <c r="DS11" s="62">
        <f t="shared" si="13"/>
        <v>1.3267386406294613E-2</v>
      </c>
      <c r="DT11" s="62">
        <f t="shared" si="13"/>
        <v>1.2569102911226477E-2</v>
      </c>
      <c r="DU11" s="62">
        <f t="shared" si="13"/>
        <v>1.1940647765665151E-2</v>
      </c>
      <c r="DV11" s="62">
        <f t="shared" si="13"/>
        <v>1.1372045491109669E-2</v>
      </c>
      <c r="DW11" s="62">
        <f t="shared" si="13"/>
        <v>1.0855134332422864E-2</v>
      </c>
      <c r="DX11" s="62">
        <f t="shared" si="13"/>
        <v>1.0383171970143611E-2</v>
      </c>
      <c r="DY11" s="62">
        <f t="shared" si="13"/>
        <v>9.9505398047209596E-3</v>
      </c>
      <c r="DZ11" s="62">
        <f t="shared" si="13"/>
        <v>9.5525182125321215E-3</v>
      </c>
      <c r="EA11" s="62">
        <f t="shared" si="13"/>
        <v>9.1851136658962704E-3</v>
      </c>
      <c r="EB11" s="62">
        <f t="shared" si="13"/>
        <v>8.8449242708630756E-3</v>
      </c>
      <c r="EC11" s="62">
        <f t="shared" si="13"/>
        <v>8.5290341183322516E-3</v>
      </c>
      <c r="ED11" s="62">
        <f t="shared" si="13"/>
        <v>8.234929493562174E-3</v>
      </c>
      <c r="EE11" s="62">
        <f t="shared" si="13"/>
        <v>7.9604318437767677E-3</v>
      </c>
      <c r="EF11" s="62">
        <f t="shared" si="13"/>
        <v>7.703643719783969E-3</v>
      </c>
      <c r="EG11" s="62">
        <f t="shared" si="13"/>
        <v>7.4629048535407201E-3</v>
      </c>
      <c r="EH11" s="62">
        <f t="shared" si="13"/>
        <v>7.2367562216152431E-3</v>
      </c>
      <c r="EI11" s="62">
        <f t="shared" si="13"/>
        <v>7.0239104503912655E-3</v>
      </c>
      <c r="EJ11" s="62">
        <f t="shared" si="13"/>
        <v>6.8232272946658007E-3</v>
      </c>
      <c r="EK11" s="62">
        <f t="shared" si="13"/>
        <v>6.6336932031473067E-3</v>
      </c>
      <c r="EL11" s="62">
        <f t="shared" si="13"/>
        <v>6.4544041976568392E-3</v>
      </c>
      <c r="EM11" s="62">
        <f t="shared" ref="EM11:EX11" si="14">AO11/SUM($D11:$CY11)</f>
        <v>6.2845514556132383E-3</v>
      </c>
      <c r="EN11" s="62">
        <f t="shared" si="14"/>
        <v>6.1234091105975136E-3</v>
      </c>
      <c r="EO11" s="62">
        <f t="shared" si="14"/>
        <v>5.9703238828325757E-3</v>
      </c>
      <c r="EP11" s="62">
        <f t="shared" si="14"/>
        <v>5.8247062271537331E-3</v>
      </c>
      <c r="EQ11" s="62">
        <f t="shared" si="14"/>
        <v>5.6860227455548347E-3</v>
      </c>
      <c r="ER11" s="62">
        <f t="shared" si="14"/>
        <v>5.5537896584489073E-3</v>
      </c>
      <c r="ES11" s="62">
        <f t="shared" si="14"/>
        <v>5.4275671662114321E-3</v>
      </c>
      <c r="ET11" s="62">
        <f t="shared" si="14"/>
        <v>5.3069545625178457E-3</v>
      </c>
      <c r="EU11" s="62">
        <f t="shared" si="14"/>
        <v>5.1915859850718057E-3</v>
      </c>
      <c r="EV11" s="62">
        <f t="shared" si="14"/>
        <v>5.0811267087936818E-3</v>
      </c>
      <c r="EW11" s="62">
        <f t="shared" si="14"/>
        <v>4.9752699023604798E-3</v>
      </c>
      <c r="EX11" s="62">
        <f t="shared" si="14"/>
        <v>4.8737337819041446E-3</v>
      </c>
      <c r="EY11" s="62">
        <f t="shared" si="2"/>
        <v>4.7762591062660608E-3</v>
      </c>
      <c r="EZ11" s="62">
        <f t="shared" si="2"/>
        <v>4.6826069669275109E-3</v>
      </c>
      <c r="FA11" s="62">
        <f t="shared" si="2"/>
        <v>4.5925568329481352E-3</v>
      </c>
      <c r="FB11" s="62">
        <f t="shared" si="2"/>
        <v>4.5059048172321325E-3</v>
      </c>
      <c r="FC11" s="62">
        <f t="shared" si="2"/>
        <v>4.4224621354315378E-3</v>
      </c>
      <c r="FD11" s="62">
        <f t="shared" si="2"/>
        <v>4.3420537329691457E-3</v>
      </c>
      <c r="FE11" s="62">
        <f t="shared" si="2"/>
        <v>4.2645170591661258E-3</v>
      </c>
      <c r="FF11" s="62">
        <f t="shared" si="2"/>
        <v>4.1897009704088255E-3</v>
      </c>
      <c r="FG11" s="62">
        <f t="shared" si="2"/>
        <v>4.117464746781087E-3</v>
      </c>
      <c r="FH11" s="62">
        <f t="shared" si="2"/>
        <v>4.0476772087000516E-3</v>
      </c>
      <c r="FI11" s="62">
        <f t="shared" si="2"/>
        <v>3.9802159218883838E-3</v>
      </c>
      <c r="FJ11" s="62">
        <f t="shared" si="2"/>
        <v>3.9149664805459517E-3</v>
      </c>
      <c r="FK11" s="62">
        <f t="shared" si="2"/>
        <v>3.8518218598919845E-3</v>
      </c>
      <c r="FL11" s="62">
        <f t="shared" si="2"/>
        <v>3.7906818303698893E-3</v>
      </c>
      <c r="FM11" s="62">
        <f t="shared" si="2"/>
        <v>3.7314524267703601E-3</v>
      </c>
      <c r="FN11" s="62">
        <f t="shared" si="2"/>
        <v>3.6740454663585077E-3</v>
      </c>
      <c r="FO11" s="62">
        <f t="shared" si="2"/>
        <v>3.6183781108076215E-3</v>
      </c>
      <c r="FP11" s="62">
        <f t="shared" si="2"/>
        <v>3.564372467362732E-3</v>
      </c>
      <c r="FQ11" s="62">
        <f t="shared" si="2"/>
        <v>3.5119552251956327E-3</v>
      </c>
      <c r="FR11" s="62">
        <f t="shared" si="2"/>
        <v>3.4610573233812033E-3</v>
      </c>
      <c r="FS11" s="62">
        <f t="shared" si="2"/>
        <v>3.4116136473329004E-3</v>
      </c>
      <c r="FT11" s="62">
        <f t="shared" si="2"/>
        <v>3.363562750891592E-3</v>
      </c>
      <c r="FU11" s="62">
        <f t="shared" si="2"/>
        <v>3.3168466015736533E-3</v>
      </c>
      <c r="FV11" s="62">
        <f t="shared" si="2"/>
        <v>3.271410346757576E-3</v>
      </c>
      <c r="FW11" s="62">
        <f t="shared" si="2"/>
        <v>3.2272020988284196E-3</v>
      </c>
      <c r="FX11" s="62">
        <f t="shared" si="2"/>
        <v>3.1841727375107069E-3</v>
      </c>
      <c r="FY11" s="62">
        <f t="shared" si="2"/>
        <v>3.1422757278066192E-3</v>
      </c>
      <c r="FZ11" s="62">
        <f t="shared" si="2"/>
        <v>3.1014669521208186E-3</v>
      </c>
      <c r="GA11" s="62">
        <f t="shared" si="2"/>
        <v>3.0617045552987568E-3</v>
      </c>
      <c r="GB11" s="62">
        <f t="shared" si="2"/>
        <v>3.0229488014342156E-3</v>
      </c>
      <c r="GC11" s="62">
        <f t="shared" si="2"/>
        <v>2.9851619414162879E-3</v>
      </c>
      <c r="GD11" s="62">
        <f t="shared" si="2"/>
        <v>2.9483080902876916E-3</v>
      </c>
      <c r="GE11" s="62">
        <f t="shared" si="2"/>
        <v>2.9123531135768666E-3</v>
      </c>
      <c r="GF11" s="62">
        <f t="shared" si="2"/>
        <v>2.8772645218470248E-3</v>
      </c>
      <c r="GG11" s="62">
        <f t="shared" si="2"/>
        <v>2.8430113727774173E-3</v>
      </c>
      <c r="GH11" s="62">
        <f t="shared" si="2"/>
        <v>2.8095641801565061E-3</v>
      </c>
      <c r="GI11" s="62">
        <f t="shared" si="2"/>
        <v>2.7768948292244537E-3</v>
      </c>
      <c r="GJ11" s="62">
        <f t="shared" si="2"/>
        <v>2.7449764978540576E-3</v>
      </c>
      <c r="GK11" s="62">
        <f t="shared" si="2"/>
        <v>2.713783583105716E-3</v>
      </c>
      <c r="GL11" s="62">
        <f t="shared" si="2"/>
        <v>2.6832916327337421E-3</v>
      </c>
      <c r="GM11" s="62">
        <f t="shared" si="2"/>
        <v>2.6534772812589228E-3</v>
      </c>
      <c r="GN11" s="62">
        <f t="shared" si="2"/>
        <v>2.624318190256077E-3</v>
      </c>
      <c r="GO11" s="62">
        <f t="shared" si="2"/>
        <v>2.5957929925359028E-3</v>
      </c>
      <c r="GP11" s="62">
        <f t="shared" si="2"/>
        <v>2.56788123992799E-3</v>
      </c>
      <c r="GQ11" s="62">
        <f t="shared" si="2"/>
        <v>2.5405633543968409E-3</v>
      </c>
      <c r="GR11" s="62">
        <f t="shared" si="2"/>
        <v>2.5138205822452949E-3</v>
      </c>
      <c r="GS11" s="62">
        <f t="shared" si="2"/>
        <v>2.4876349511802399E-3</v>
      </c>
      <c r="GT11" s="62">
        <f t="shared" si="2"/>
        <v>2.4619892300340516E-3</v>
      </c>
      <c r="GU11" s="62">
        <f t="shared" si="2"/>
        <v>2.4368668909520723E-3</v>
      </c>
      <c r="GV11" s="62">
        <f t="shared" si="2"/>
        <v>2.4122520738717478E-3</v>
      </c>
      <c r="GW11" s="64">
        <f t="shared" si="2"/>
        <v>2.3881295531330304E-3</v>
      </c>
    </row>
    <row r="12" spans="1:205" x14ac:dyDescent="0.25">
      <c r="A12">
        <v>2</v>
      </c>
      <c r="B12" s="60">
        <v>70</v>
      </c>
      <c r="C12" s="19" t="s">
        <v>403</v>
      </c>
      <c r="D12" s="63">
        <f>IF($B12&gt;D$9,0,1/D$9*DB11)</f>
        <v>0</v>
      </c>
      <c r="E12" s="63">
        <f t="shared" si="3"/>
        <v>0</v>
      </c>
      <c r="F12" s="63">
        <f t="shared" si="3"/>
        <v>0</v>
      </c>
      <c r="G12" s="63">
        <f t="shared" si="3"/>
        <v>7.4629048535407208E-4</v>
      </c>
      <c r="H12" s="63">
        <f t="shared" si="3"/>
        <v>4.7762591062660604E-4</v>
      </c>
      <c r="I12" s="63">
        <f t="shared" si="3"/>
        <v>3.316846601573653E-4</v>
      </c>
      <c r="J12" s="63">
        <f t="shared" si="3"/>
        <v>2.4368668909520718E-4</v>
      </c>
      <c r="K12" s="63">
        <f t="shared" si="3"/>
        <v>1.8657262133851802E-4</v>
      </c>
      <c r="L12" s="63">
        <f t="shared" si="3"/>
        <v>1.4741540451438461E-4</v>
      </c>
      <c r="M12" s="63">
        <f t="shared" si="3"/>
        <v>1.1940647765665151E-4</v>
      </c>
      <c r="N12" s="63">
        <f t="shared" si="3"/>
        <v>9.8683039385662392E-5</v>
      </c>
      <c r="O12" s="63">
        <f t="shared" si="4"/>
        <v>8.2921165039341325E-5</v>
      </c>
      <c r="P12" s="63">
        <f t="shared" si="4"/>
        <v>7.0654720506894386E-5</v>
      </c>
      <c r="Q12" s="63">
        <f t="shared" si="4"/>
        <v>6.0921672273801794E-5</v>
      </c>
      <c r="R12" s="63">
        <f t="shared" si="4"/>
        <v>5.3069545625178458E-5</v>
      </c>
      <c r="S12" s="63">
        <f t="shared" si="4"/>
        <v>4.6643155334629505E-5</v>
      </c>
      <c r="T12" s="63">
        <f t="shared" si="4"/>
        <v>4.1317120296419206E-5</v>
      </c>
      <c r="U12" s="63">
        <f t="shared" si="4"/>
        <v>3.6853851128596151E-5</v>
      </c>
      <c r="V12" s="63">
        <f t="shared" si="4"/>
        <v>3.3076586608490725E-5</v>
      </c>
      <c r="W12" s="63">
        <f t="shared" si="4"/>
        <v>2.9851619414162878E-5</v>
      </c>
      <c r="X12" s="63">
        <f t="shared" si="4"/>
        <v>2.7076298788356357E-5</v>
      </c>
      <c r="Y12" s="63">
        <f t="shared" si="5"/>
        <v>2.4670759846415598E-5</v>
      </c>
      <c r="Z12" s="63">
        <f t="shared" si="5"/>
        <v>2.2572112978573067E-5</v>
      </c>
      <c r="AA12" s="63">
        <f t="shared" si="5"/>
        <v>2.0730291259835331E-5</v>
      </c>
      <c r="AB12" s="63">
        <f t="shared" si="5"/>
        <v>1.9105036425064243E-5</v>
      </c>
      <c r="AC12" s="63">
        <f t="shared" si="5"/>
        <v>1.7663680126723597E-5</v>
      </c>
      <c r="AD12" s="63">
        <f t="shared" si="5"/>
        <v>1.6379489390487177E-5</v>
      </c>
      <c r="AE12" s="63">
        <f t="shared" si="5"/>
        <v>1.5230418068450449E-5</v>
      </c>
      <c r="AF12" s="63">
        <f t="shared" si="5"/>
        <v>1.4198154299245127E-5</v>
      </c>
      <c r="AG12" s="63">
        <f t="shared" si="5"/>
        <v>1.3267386406294614E-5</v>
      </c>
      <c r="AH12" s="63">
        <f t="shared" si="5"/>
        <v>1.2425231806103176E-5</v>
      </c>
      <c r="AI12" s="63">
        <f t="shared" si="6"/>
        <v>1.1660788833657376E-5</v>
      </c>
      <c r="AJ12" s="63">
        <f t="shared" si="6"/>
        <v>1.096478215396249E-5</v>
      </c>
      <c r="AK12" s="63">
        <f t="shared" si="6"/>
        <v>1.0329280074104802E-5</v>
      </c>
      <c r="AL12" s="63">
        <f t="shared" si="6"/>
        <v>9.7474675638082867E-6</v>
      </c>
      <c r="AM12" s="63">
        <f t="shared" si="6"/>
        <v>9.2134627821490378E-6</v>
      </c>
      <c r="AN12" s="63">
        <f t="shared" si="6"/>
        <v>8.722167834671405E-6</v>
      </c>
      <c r="AO12" s="63">
        <f t="shared" si="6"/>
        <v>8.2691466521226813E-6</v>
      </c>
      <c r="AP12" s="63">
        <f t="shared" si="6"/>
        <v>7.8505245007660439E-6</v>
      </c>
      <c r="AQ12" s="63">
        <f t="shared" si="6"/>
        <v>7.4629048535407194E-6</v>
      </c>
      <c r="AR12" s="63">
        <f t="shared" si="6"/>
        <v>7.1033002770167478E-6</v>
      </c>
      <c r="AS12" s="63">
        <f t="shared" si="7"/>
        <v>6.7690746970890894E-6</v>
      </c>
      <c r="AT12" s="63">
        <f t="shared" si="7"/>
        <v>6.4578949516847758E-6</v>
      </c>
      <c r="AU12" s="63">
        <f t="shared" si="7"/>
        <v>6.1676899616038995E-6</v>
      </c>
      <c r="AV12" s="63">
        <f t="shared" si="7"/>
        <v>5.8966161805753838E-6</v>
      </c>
      <c r="AW12" s="63">
        <f t="shared" si="7"/>
        <v>5.6430282446432669E-6</v>
      </c>
      <c r="AX12" s="63">
        <f t="shared" si="7"/>
        <v>5.4054539455251937E-6</v>
      </c>
      <c r="AY12" s="63">
        <f t="shared" si="7"/>
        <v>5.1825728149588328E-6</v>
      </c>
      <c r="AZ12" s="63">
        <f t="shared" si="7"/>
        <v>4.9731977366368827E-6</v>
      </c>
      <c r="BA12" s="63">
        <f t="shared" si="7"/>
        <v>4.7762591062660607E-6</v>
      </c>
      <c r="BB12" s="63">
        <f t="shared" si="7"/>
        <v>4.5907911440465794E-6</v>
      </c>
      <c r="BC12" s="63">
        <f t="shared" si="8"/>
        <v>4.4159200316808992E-6</v>
      </c>
      <c r="BD12" s="63">
        <f t="shared" si="8"/>
        <v>4.2508536011623889E-6</v>
      </c>
      <c r="BE12" s="63">
        <f t="shared" si="8"/>
        <v>4.0948723476217943E-6</v>
      </c>
      <c r="BF12" s="63">
        <f t="shared" si="8"/>
        <v>3.9473215754264958E-6</v>
      </c>
      <c r="BG12" s="63">
        <f t="shared" si="8"/>
        <v>3.8076045171126121E-6</v>
      </c>
      <c r="BH12" s="63">
        <f t="shared" si="8"/>
        <v>3.6751762898323033E-6</v>
      </c>
      <c r="BI12" s="63">
        <f t="shared" si="8"/>
        <v>3.5495385748112818E-6</v>
      </c>
      <c r="BJ12" s="63">
        <f t="shared" si="8"/>
        <v>3.4302349226271623E-6</v>
      </c>
      <c r="BK12" s="63">
        <f t="shared" si="8"/>
        <v>3.3168466015736536E-6</v>
      </c>
      <c r="BL12" s="63">
        <f t="shared" si="8"/>
        <v>3.2089889184802884E-6</v>
      </c>
      <c r="BM12" s="63">
        <f t="shared" si="9"/>
        <v>3.106307951525794E-6</v>
      </c>
      <c r="BN12" s="63">
        <f t="shared" si="9"/>
        <v>3.0084776431507058E-6</v>
      </c>
      <c r="BO12" s="63">
        <f t="shared" si="9"/>
        <v>2.915197208414344E-6</v>
      </c>
      <c r="BP12" s="63">
        <f t="shared" si="9"/>
        <v>2.8261888202757751E-6</v>
      </c>
      <c r="BQ12" s="63">
        <f t="shared" si="9"/>
        <v>2.7411955384906225E-6</v>
      </c>
      <c r="BR12" s="63">
        <f t="shared" si="9"/>
        <v>2.6599794532557703E-6</v>
      </c>
      <c r="BS12" s="63">
        <f t="shared" si="9"/>
        <v>2.5823200185262004E-6</v>
      </c>
      <c r="BT12" s="63">
        <f t="shared" si="9"/>
        <v>2.5080125531747849E-6</v>
      </c>
      <c r="BU12" s="63">
        <f t="shared" si="9"/>
        <v>2.4368668909520717E-6</v>
      </c>
      <c r="BV12" s="63">
        <f t="shared" si="9"/>
        <v>2.3687061625997129E-6</v>
      </c>
      <c r="BW12" s="63">
        <f t="shared" si="10"/>
        <v>2.3033656955372595E-6</v>
      </c>
      <c r="BX12" s="63">
        <f t="shared" si="10"/>
        <v>2.2406920183271068E-6</v>
      </c>
      <c r="BY12" s="63">
        <f t="shared" si="10"/>
        <v>2.1805419586678513E-6</v>
      </c>
      <c r="BZ12" s="63">
        <f t="shared" si="10"/>
        <v>2.1227818250071378E-6</v>
      </c>
      <c r="CA12" s="63">
        <f t="shared" si="10"/>
        <v>2.0672866630306703E-6</v>
      </c>
      <c r="CB12" s="63">
        <f t="shared" si="10"/>
        <v>2.013939579299233E-6</v>
      </c>
      <c r="CC12" s="63">
        <f t="shared" si="10"/>
        <v>1.962631125191511E-6</v>
      </c>
      <c r="CD12" s="63">
        <f t="shared" si="10"/>
        <v>1.9132587350849467E-6</v>
      </c>
      <c r="CE12" s="63">
        <f t="shared" si="10"/>
        <v>1.8657262133851799E-6</v>
      </c>
      <c r="CF12" s="63">
        <f t="shared" si="10"/>
        <v>1.8199432656096861E-6</v>
      </c>
      <c r="CG12" s="63">
        <f t="shared" si="11"/>
        <v>1.775825069254187E-6</v>
      </c>
      <c r="CH12" s="63">
        <f t="shared" si="11"/>
        <v>1.733291880630738E-6</v>
      </c>
      <c r="CI12" s="63">
        <f t="shared" si="11"/>
        <v>1.6922686742722723E-6</v>
      </c>
      <c r="CJ12" s="63">
        <f t="shared" si="11"/>
        <v>1.6526848118567682E-6</v>
      </c>
      <c r="CK12" s="63">
        <f t="shared" si="11"/>
        <v>1.6144737379211939E-6</v>
      </c>
      <c r="CL12" s="63">
        <f t="shared" si="11"/>
        <v>1.5775726999161251E-6</v>
      </c>
      <c r="CM12" s="63">
        <f t="shared" si="11"/>
        <v>1.5419224904009749E-6</v>
      </c>
      <c r="CN12" s="63">
        <f t="shared" si="11"/>
        <v>1.5074672094009788E-6</v>
      </c>
      <c r="CO12" s="63">
        <f t="shared" si="11"/>
        <v>1.474154045143846E-6</v>
      </c>
      <c r="CP12" s="63">
        <f t="shared" si="11"/>
        <v>1.4419330715692732E-6</v>
      </c>
      <c r="CQ12" s="63">
        <f t="shared" si="12"/>
        <v>1.4107570611608167E-6</v>
      </c>
      <c r="CR12" s="63">
        <f t="shared" si="12"/>
        <v>1.3805813117892418E-6</v>
      </c>
      <c r="CS12" s="63">
        <f t="shared" si="12"/>
        <v>1.3513634863812984E-6</v>
      </c>
      <c r="CT12" s="63">
        <f t="shared" si="12"/>
        <v>1.3230634643396288E-6</v>
      </c>
      <c r="CU12" s="63">
        <f t="shared" si="12"/>
        <v>1.2956432037397082E-6</v>
      </c>
      <c r="CV12" s="63">
        <f t="shared" si="12"/>
        <v>1.2690666134196144E-6</v>
      </c>
      <c r="CW12" s="63">
        <f t="shared" si="12"/>
        <v>1.2432994341592207E-6</v>
      </c>
      <c r="CX12" s="63">
        <f t="shared" si="12"/>
        <v>1.2183091282180544E-6</v>
      </c>
      <c r="CY12" s="67">
        <f t="shared" si="12"/>
        <v>1.1940647765665152E-6</v>
      </c>
      <c r="DA12" s="19" t="s">
        <v>403</v>
      </c>
      <c r="DB12" s="62">
        <f t="shared" ref="DB12:DB14" si="15">D12/SUM($D12:$CY12)</f>
        <v>0</v>
      </c>
      <c r="DC12" s="62">
        <f t="shared" ref="DC12:DC14" si="16">E12/SUM($D12:$CY12)</f>
        <v>0</v>
      </c>
      <c r="DD12" s="62">
        <f t="shared" ref="DD12:DD14" si="17">F12/SUM($D12:$CY12)</f>
        <v>0</v>
      </c>
      <c r="DE12" s="62">
        <f t="shared" ref="DE12:DE14" si="18">G12/SUM($D12:$CY12)</f>
        <v>0.22820814076261658</v>
      </c>
      <c r="DF12" s="62">
        <f t="shared" ref="DF12:DF14" si="19">H12/SUM($D12:$CY12)</f>
        <v>0.14605321008807459</v>
      </c>
      <c r="DG12" s="62">
        <f t="shared" ref="DG12:DG14" si="20">I12/SUM($D12:$CY12)</f>
        <v>0.10142584033894068</v>
      </c>
      <c r="DH12" s="62">
        <f t="shared" ref="DH12:DH14" si="21">J12/SUM($D12:$CY12)</f>
        <v>7.4516943922487047E-2</v>
      </c>
      <c r="DI12" s="62">
        <f t="shared" ref="DI12:DI14" si="22">K12/SUM($D12:$CY12)</f>
        <v>5.7052035190654146E-2</v>
      </c>
      <c r="DJ12" s="62">
        <f t="shared" ref="DJ12:DJ14" si="23">L12/SUM($D12:$CY12)</f>
        <v>4.5078151261751423E-2</v>
      </c>
      <c r="DK12" s="62">
        <f t="shared" ref="DK12:DK14" si="24">M12/SUM($D12:$CY12)</f>
        <v>3.6513302522018648E-2</v>
      </c>
      <c r="DL12" s="62">
        <f t="shared" ref="DL12:DL14" si="25">N12/SUM($D12:$CY12)</f>
        <v>3.0176283076048468E-2</v>
      </c>
      <c r="DM12" s="62">
        <f t="shared" ref="DM12:DM14" si="26">O12/SUM($D12:$CY12)</f>
        <v>2.5356460084735171E-2</v>
      </c>
      <c r="DN12" s="62">
        <f t="shared" ref="DN12:DN14" si="27">P12/SUM($D12:$CY12)</f>
        <v>2.1605504450898608E-2</v>
      </c>
      <c r="DO12" s="62">
        <f t="shared" ref="DO12:DO14" si="28">Q12/SUM($D12:$CY12)</f>
        <v>1.8629235980621762E-2</v>
      </c>
      <c r="DP12" s="62">
        <f t="shared" ref="DP12:DP14" si="29">R12/SUM($D12:$CY12)</f>
        <v>1.6228134454230513E-2</v>
      </c>
      <c r="DQ12" s="62">
        <f t="shared" ref="DQ12:DQ14" si="30">S12/SUM($D12:$CY12)</f>
        <v>1.4263008797663537E-2</v>
      </c>
      <c r="DR12" s="62">
        <f t="shared" ref="DR12:DR14" si="31">T12/SUM($D12:$CY12)</f>
        <v>1.2634360734262507E-2</v>
      </c>
      <c r="DS12" s="62">
        <f t="shared" ref="DS12:DS14" si="32">U12/SUM($D12:$CY12)</f>
        <v>1.1269537815437856E-2</v>
      </c>
      <c r="DT12" s="62">
        <f t="shared" ref="DT12:DT14" si="33">V12/SUM($D12:$CY12)</f>
        <v>1.0114488233246163E-2</v>
      </c>
      <c r="DU12" s="62">
        <f t="shared" ref="DU12:DU14" si="34">W12/SUM($D12:$CY12)</f>
        <v>9.128325630504662E-3</v>
      </c>
      <c r="DV12" s="62">
        <f t="shared" ref="DV12:DV14" si="35">X12/SUM($D12:$CY12)</f>
        <v>8.2796604358318943E-3</v>
      </c>
      <c r="DW12" s="62">
        <f t="shared" ref="DW12:DW14" si="36">Y12/SUM($D12:$CY12)</f>
        <v>7.5440707690121169E-3</v>
      </c>
      <c r="DX12" s="62">
        <f t="shared" ref="DX12:DX14" si="37">Z12/SUM($D12:$CY12)</f>
        <v>6.9023256185290465E-3</v>
      </c>
      <c r="DY12" s="62">
        <f t="shared" ref="DY12:DY14" si="38">AA12/SUM($D12:$CY12)</f>
        <v>6.3391150211837928E-3</v>
      </c>
      <c r="DZ12" s="62">
        <f t="shared" ref="DZ12:DZ14" si="39">AB12/SUM($D12:$CY12)</f>
        <v>5.8421284035229844E-3</v>
      </c>
      <c r="EA12" s="62">
        <f t="shared" ref="EA12:EA14" si="40">AC12/SUM($D12:$CY12)</f>
        <v>5.4013761127246519E-3</v>
      </c>
      <c r="EB12" s="62">
        <f t="shared" ref="EB12:EB14" si="41">AD12/SUM($D12:$CY12)</f>
        <v>5.0086834735279355E-3</v>
      </c>
      <c r="EC12" s="62">
        <f t="shared" ref="EC12:EC14" si="42">AE12/SUM($D12:$CY12)</f>
        <v>4.6573089951554405E-3</v>
      </c>
      <c r="ED12" s="62">
        <f t="shared" ref="ED12:ED14" si="43">AF12/SUM($D12:$CY12)</f>
        <v>4.3416530941758208E-3</v>
      </c>
      <c r="EE12" s="62">
        <f t="shared" ref="EE12:EE14" si="44">AG12/SUM($D12:$CY12)</f>
        <v>4.0570336135576281E-3</v>
      </c>
      <c r="EF12" s="62">
        <f t="shared" ref="EF12:EF14" si="45">AH12/SUM($D12:$CY12)</f>
        <v>3.7995111885555308E-3</v>
      </c>
      <c r="EG12" s="62">
        <f t="shared" ref="EG12:EG14" si="46">AI12/SUM($D12:$CY12)</f>
        <v>3.5657521994158841E-3</v>
      </c>
      <c r="EH12" s="62">
        <f t="shared" ref="EH12:EH14" si="47">AJ12/SUM($D12:$CY12)</f>
        <v>3.3529203417831635E-3</v>
      </c>
      <c r="EI12" s="62">
        <f t="shared" ref="EI12:EI14" si="48">AK12/SUM($D12:$CY12)</f>
        <v>3.1585901835656269E-3</v>
      </c>
      <c r="EJ12" s="62">
        <f t="shared" ref="EJ12:EJ14" si="49">AL12/SUM($D12:$CY12)</f>
        <v>2.9806777568994816E-3</v>
      </c>
      <c r="EK12" s="62">
        <f t="shared" ref="EK12:EK14" si="50">AM12/SUM($D12:$CY12)</f>
        <v>2.8173844538594639E-3</v>
      </c>
      <c r="EL12" s="62">
        <f t="shared" ref="EL12:EL14" si="51">AN12/SUM($D12:$CY12)</f>
        <v>2.667151389482736E-3</v>
      </c>
      <c r="EM12" s="62">
        <f t="shared" ref="EM12:EM14" si="52">AO12/SUM($D12:$CY12)</f>
        <v>2.5286220583115408E-3</v>
      </c>
      <c r="EN12" s="62">
        <f t="shared" ref="EN12:EN14" si="53">AP12/SUM($D12:$CY12)</f>
        <v>2.4006116056554012E-3</v>
      </c>
      <c r="EO12" s="62">
        <f t="shared" ref="EO12:EO14" si="54">AQ12/SUM($D12:$CY12)</f>
        <v>2.2820814076261655E-3</v>
      </c>
      <c r="EP12" s="62">
        <f t="shared" ref="EP12:EP14" si="55">AR12/SUM($D12:$CY12)</f>
        <v>2.1721179370623829E-3</v>
      </c>
      <c r="EQ12" s="62">
        <f t="shared" ref="EQ12:EQ14" si="56">AS12/SUM($D12:$CY12)</f>
        <v>2.0699151089579736E-3</v>
      </c>
      <c r="ER12" s="62">
        <f t="shared" ref="ER12:ER14" si="57">AT12/SUM($D12:$CY12)</f>
        <v>1.9747594657662871E-3</v>
      </c>
      <c r="ES12" s="62">
        <f t="shared" ref="ES12:ES14" si="58">AU12/SUM($D12:$CY12)</f>
        <v>1.8860176922530292E-3</v>
      </c>
      <c r="ET12" s="62">
        <f t="shared" ref="ET12:ET14" si="59">AV12/SUM($D12:$CY12)</f>
        <v>1.8031260504700569E-3</v>
      </c>
      <c r="EU12" s="62">
        <f t="shared" ref="EU12:EU14" si="60">AW12/SUM($D12:$CY12)</f>
        <v>1.7255814046322616E-3</v>
      </c>
      <c r="EV12" s="62">
        <f t="shared" ref="EV12:EV14" si="61">AX12/SUM($D12:$CY12)</f>
        <v>1.652933568221759E-3</v>
      </c>
      <c r="EW12" s="62">
        <f t="shared" ref="EW12:EW14" si="62">AY12/SUM($D12:$CY12)</f>
        <v>1.5847787552959482E-3</v>
      </c>
      <c r="EX12" s="62">
        <f t="shared" ref="EX12:EX14" si="63">AZ12/SUM($D12:$CY12)</f>
        <v>1.5207539576017769E-3</v>
      </c>
      <c r="EY12" s="62">
        <f t="shared" ref="EY12:EY14" si="64">BA12/SUM($D12:$CY12)</f>
        <v>1.4605321008807461E-3</v>
      </c>
      <c r="EZ12" s="62">
        <f t="shared" ref="EZ12:EZ14" si="65">BB12/SUM($D12:$CY12)</f>
        <v>1.4038178593625012E-3</v>
      </c>
      <c r="FA12" s="62">
        <f t="shared" ref="FA12:FA14" si="66">BC12/SUM($D12:$CY12)</f>
        <v>1.350344028181163E-3</v>
      </c>
      <c r="FB12" s="62">
        <f t="shared" ref="FB12:FB14" si="67">BD12/SUM($D12:$CY12)</f>
        <v>1.2998683703103826E-3</v>
      </c>
      <c r="FC12" s="62">
        <f t="shared" ref="FC12:FC14" si="68">BE12/SUM($D12:$CY12)</f>
        <v>1.2521708683819839E-3</v>
      </c>
      <c r="FD12" s="62">
        <f t="shared" ref="FD12:FD14" si="69">BF12/SUM($D12:$CY12)</f>
        <v>1.2070513230419387E-3</v>
      </c>
      <c r="FE12" s="62">
        <f t="shared" ref="FE12:FE14" si="70">BG12/SUM($D12:$CY12)</f>
        <v>1.1643272487888601E-3</v>
      </c>
      <c r="FF12" s="62">
        <f t="shared" ref="FF12:FF14" si="71">BH12/SUM($D12:$CY12)</f>
        <v>1.1238320259162407E-3</v>
      </c>
      <c r="FG12" s="62">
        <f t="shared" ref="FG12:FG14" si="72">BI12/SUM($D12:$CY12)</f>
        <v>1.0854132735439552E-3</v>
      </c>
      <c r="FH12" s="62">
        <f t="shared" ref="FH12:FH14" si="73">BJ12/SUM($D12:$CY12)</f>
        <v>1.0489314140194959E-3</v>
      </c>
      <c r="FI12" s="62">
        <f t="shared" ref="FI12:FI14" si="74">BK12/SUM($D12:$CY12)</f>
        <v>1.014258403389407E-3</v>
      </c>
      <c r="FJ12" s="62">
        <f t="shared" ref="FJ12:FJ14" si="75">BL12/SUM($D12:$CY12)</f>
        <v>9.8127660634288248E-4</v>
      </c>
      <c r="FK12" s="62">
        <f t="shared" ref="FK12:FK14" si="76">BM12/SUM($D12:$CY12)</f>
        <v>9.4987779713888269E-4</v>
      </c>
      <c r="FL12" s="62">
        <f t="shared" ref="FL12:FL14" si="77">BN12/SUM($D12:$CY12)</f>
        <v>9.1996227064798815E-4</v>
      </c>
      <c r="FM12" s="62">
        <f t="shared" ref="FM12:FM14" si="78">BO12/SUM($D12:$CY12)</f>
        <v>8.9143804985397103E-4</v>
      </c>
      <c r="FN12" s="62">
        <f t="shared" ref="FN12:FN14" si="79">BP12/SUM($D12:$CY12)</f>
        <v>8.6422017803594424E-4</v>
      </c>
      <c r="FO12" s="62">
        <f t="shared" ref="FO12:FO14" si="80">BQ12/SUM($D12:$CY12)</f>
        <v>8.3823008544579088E-4</v>
      </c>
      <c r="FP12" s="62">
        <f t="shared" ref="FP12:FP14" si="81">BR12/SUM($D12:$CY12)</f>
        <v>8.1339502165334498E-4</v>
      </c>
      <c r="FQ12" s="62">
        <f t="shared" ref="FQ12:FQ14" si="82">BS12/SUM($D12:$CY12)</f>
        <v>7.8964754589140671E-4</v>
      </c>
      <c r="FR12" s="62">
        <f t="shared" ref="FR12:FR14" si="83">BT12/SUM($D12:$CY12)</f>
        <v>7.6692506872544949E-4</v>
      </c>
      <c r="FS12" s="62">
        <f t="shared" ref="FS12:FS14" si="84">BU12/SUM($D12:$CY12)</f>
        <v>7.451694392248704E-4</v>
      </c>
      <c r="FT12" s="62">
        <f t="shared" ref="FT12:FT14" si="85">BV12/SUM($D12:$CY12)</f>
        <v>7.2432657254550001E-4</v>
      </c>
      <c r="FU12" s="62">
        <f t="shared" ref="FU12:FU14" si="86">BW12/SUM($D12:$CY12)</f>
        <v>7.0434611346486598E-4</v>
      </c>
      <c r="FV12" s="62">
        <f t="shared" ref="FV12:FV14" si="87">BX12/SUM($D12:$CY12)</f>
        <v>6.851811319575653E-4</v>
      </c>
      <c r="FW12" s="62">
        <f t="shared" ref="FW12:FW14" si="88">BY12/SUM($D12:$CY12)</f>
        <v>6.6678784737068399E-4</v>
      </c>
      <c r="FX12" s="62">
        <f t="shared" ref="FX12:FX14" si="89">BZ12/SUM($D12:$CY12)</f>
        <v>6.491253781692204E-4</v>
      </c>
      <c r="FY12" s="62">
        <f t="shared" ref="FY12:FY14" si="90">CA12/SUM($D12:$CY12)</f>
        <v>6.3215551457788521E-4</v>
      </c>
      <c r="FZ12" s="62">
        <f t="shared" ref="FZ12:FZ14" si="91">CB12/SUM($D12:$CY12)</f>
        <v>6.158425117560913E-4</v>
      </c>
      <c r="GA12" s="62">
        <f t="shared" ref="GA12:GA14" si="92">CC12/SUM($D12:$CY12)</f>
        <v>6.0015290141385031E-4</v>
      </c>
      <c r="GB12" s="62">
        <f t="shared" ref="GB12:GB14" si="93">CD12/SUM($D12:$CY12)</f>
        <v>5.8505532001311737E-4</v>
      </c>
      <c r="GC12" s="62">
        <f t="shared" ref="GC12:GC14" si="94">CE12/SUM($D12:$CY12)</f>
        <v>5.7052035190654138E-4</v>
      </c>
      <c r="GD12" s="62">
        <f t="shared" ref="GD12:GD14" si="95">CF12/SUM($D12:$CY12)</f>
        <v>5.5652038594754835E-4</v>
      </c>
      <c r="GE12" s="62">
        <f t="shared" ref="GE12:GE14" si="96">CG12/SUM($D12:$CY12)</f>
        <v>5.4302948426559572E-4</v>
      </c>
      <c r="GF12" s="62">
        <f t="shared" ref="GF12:GF14" si="97">CH12/SUM($D12:$CY12)</f>
        <v>5.300232620412057E-4</v>
      </c>
      <c r="GG12" s="62">
        <f t="shared" ref="GG12:GG14" si="98">CI12/SUM($D12:$CY12)</f>
        <v>5.174787772394934E-4</v>
      </c>
      <c r="GH12" s="62">
        <f t="shared" ref="GH12:GH14" si="99">CJ12/SUM($D12:$CY12)</f>
        <v>5.0537442937050037E-4</v>
      </c>
      <c r="GI12" s="62">
        <f t="shared" ref="GI12:GI14" si="100">CK12/SUM($D12:$CY12)</f>
        <v>4.9368986644157177E-4</v>
      </c>
      <c r="GJ12" s="62">
        <f t="shared" ref="GJ12:GJ14" si="101">CL12/SUM($D12:$CY12)</f>
        <v>4.8240589935286891E-4</v>
      </c>
      <c r="GK12" s="62">
        <f t="shared" ref="GK12:GK14" si="102">CM12/SUM($D12:$CY12)</f>
        <v>4.7150442306325731E-4</v>
      </c>
      <c r="GL12" s="62">
        <f t="shared" ref="GL12:GL14" si="103">CN12/SUM($D12:$CY12)</f>
        <v>4.6096834392145758E-4</v>
      </c>
      <c r="GM12" s="62">
        <f t="shared" ref="GM12:GM14" si="104">CO12/SUM($D12:$CY12)</f>
        <v>4.5078151261751423E-4</v>
      </c>
      <c r="GN12" s="62">
        <f t="shared" ref="GN12:GN14" si="105">CP12/SUM($D12:$CY12)</f>
        <v>4.4092866226323692E-4</v>
      </c>
      <c r="GO12" s="62">
        <f t="shared" ref="GO12:GO14" si="106">CQ12/SUM($D12:$CY12)</f>
        <v>4.3139535115806541E-4</v>
      </c>
      <c r="GP12" s="62">
        <f t="shared" ref="GP12:GP14" si="107">CR12/SUM($D12:$CY12)</f>
        <v>4.2216790983950347E-4</v>
      </c>
      <c r="GQ12" s="62">
        <f t="shared" ref="GQ12:GQ14" si="108">CS12/SUM($D12:$CY12)</f>
        <v>4.1323339205543975E-4</v>
      </c>
      <c r="GR12" s="62">
        <f t="shared" ref="GR12:GR14" si="109">CT12/SUM($D12:$CY12)</f>
        <v>4.0457952932984647E-4</v>
      </c>
      <c r="GS12" s="62">
        <f t="shared" ref="GS12:GS14" si="110">CU12/SUM($D12:$CY12)</f>
        <v>3.9619468882398705E-4</v>
      </c>
      <c r="GT12" s="62">
        <f t="shared" ref="GT12:GT14" si="111">CV12/SUM($D12:$CY12)</f>
        <v>3.8806783422275112E-4</v>
      </c>
      <c r="GU12" s="62">
        <f t="shared" ref="GU12:GU14" si="112">CW12/SUM($D12:$CY12)</f>
        <v>3.8018848940044421E-4</v>
      </c>
      <c r="GV12" s="62">
        <f t="shared" ref="GV12:GV14" si="113">CX12/SUM($D12:$CY12)</f>
        <v>3.7254670464257369E-4</v>
      </c>
      <c r="GW12" s="64">
        <f t="shared" ref="GW12:GW14" si="114">CY12/SUM($D12:$CY12)</f>
        <v>3.6513302522018652E-4</v>
      </c>
    </row>
    <row r="13" spans="1:205" x14ac:dyDescent="0.25">
      <c r="A13">
        <v>3</v>
      </c>
      <c r="B13" s="60">
        <v>140</v>
      </c>
      <c r="C13" s="19" t="s">
        <v>404</v>
      </c>
      <c r="D13" s="63">
        <f>IF($B13&gt;D$9,0,1/D$9*DB12)</f>
        <v>0</v>
      </c>
      <c r="E13" s="63">
        <f t="shared" si="3"/>
        <v>0</v>
      </c>
      <c r="F13" s="63">
        <f t="shared" si="3"/>
        <v>0</v>
      </c>
      <c r="G13" s="63">
        <f t="shared" si="3"/>
        <v>0</v>
      </c>
      <c r="H13" s="63">
        <f t="shared" si="3"/>
        <v>0</v>
      </c>
      <c r="I13" s="63">
        <f t="shared" si="3"/>
        <v>0</v>
      </c>
      <c r="J13" s="63">
        <f t="shared" si="3"/>
        <v>5.3226388516062172E-4</v>
      </c>
      <c r="K13" s="63">
        <f t="shared" si="3"/>
        <v>3.5657521994158841E-4</v>
      </c>
      <c r="L13" s="63">
        <f t="shared" si="3"/>
        <v>2.5043417367639679E-4</v>
      </c>
      <c r="M13" s="63">
        <f t="shared" si="3"/>
        <v>1.8256651261009323E-4</v>
      </c>
      <c r="N13" s="63">
        <f t="shared" si="3"/>
        <v>1.3716492307294756E-4</v>
      </c>
      <c r="O13" s="63">
        <f t="shared" si="4"/>
        <v>1.0565191701972988E-4</v>
      </c>
      <c r="P13" s="63">
        <f t="shared" si="4"/>
        <v>8.3098094041917723E-5</v>
      </c>
      <c r="Q13" s="63">
        <f t="shared" si="4"/>
        <v>6.6532985645077715E-5</v>
      </c>
      <c r="R13" s="63">
        <f t="shared" si="4"/>
        <v>5.4093781514101709E-5</v>
      </c>
      <c r="S13" s="63">
        <f t="shared" si="4"/>
        <v>4.4571902492698552E-5</v>
      </c>
      <c r="T13" s="63">
        <f t="shared" si="4"/>
        <v>3.7159884512536783E-5</v>
      </c>
      <c r="U13" s="63">
        <f t="shared" si="4"/>
        <v>3.1304271709549598E-5</v>
      </c>
      <c r="V13" s="63">
        <f t="shared" si="4"/>
        <v>2.6617074298016218E-5</v>
      </c>
      <c r="W13" s="63">
        <f t="shared" si="4"/>
        <v>2.2820814076261654E-5</v>
      </c>
      <c r="X13" s="63">
        <f t="shared" si="4"/>
        <v>1.9713477228171178E-5</v>
      </c>
      <c r="Y13" s="63">
        <f t="shared" si="5"/>
        <v>1.7145615384118445E-5</v>
      </c>
      <c r="Z13" s="63">
        <f t="shared" si="5"/>
        <v>1.5005055692454449E-5</v>
      </c>
      <c r="AA13" s="63">
        <f t="shared" si="5"/>
        <v>1.3206489627466235E-5</v>
      </c>
      <c r="AB13" s="63">
        <f t="shared" si="5"/>
        <v>1.1684256807045969E-5</v>
      </c>
      <c r="AC13" s="63">
        <f t="shared" si="5"/>
        <v>1.0387261755239715E-5</v>
      </c>
      <c r="AD13" s="63">
        <f t="shared" si="5"/>
        <v>9.2753397657924731E-6</v>
      </c>
      <c r="AE13" s="63">
        <f t="shared" si="5"/>
        <v>8.3166232056347143E-6</v>
      </c>
      <c r="AF13" s="63">
        <f t="shared" si="5"/>
        <v>7.4856087830617599E-6</v>
      </c>
      <c r="AG13" s="63">
        <f t="shared" si="5"/>
        <v>6.7617226892627136E-6</v>
      </c>
      <c r="AH13" s="63">
        <f t="shared" si="5"/>
        <v>6.1282438525089206E-6</v>
      </c>
      <c r="AI13" s="63">
        <f t="shared" si="6"/>
        <v>5.571487811587319E-6</v>
      </c>
      <c r="AJ13" s="63">
        <f t="shared" si="6"/>
        <v>5.0801823360350963E-6</v>
      </c>
      <c r="AK13" s="63">
        <f t="shared" si="6"/>
        <v>4.6449855640670979E-6</v>
      </c>
      <c r="AL13" s="63">
        <f t="shared" si="6"/>
        <v>4.2581110812849739E-6</v>
      </c>
      <c r="AM13" s="63">
        <f t="shared" si="6"/>
        <v>3.9130339636936998E-6</v>
      </c>
      <c r="AN13" s="63">
        <f t="shared" si="6"/>
        <v>3.6042586344361301E-6</v>
      </c>
      <c r="AO13" s="63">
        <f t="shared" si="6"/>
        <v>3.3271342872520273E-6</v>
      </c>
      <c r="AP13" s="63">
        <f t="shared" si="6"/>
        <v>3.0777071867376939E-6</v>
      </c>
      <c r="AQ13" s="63">
        <f t="shared" si="6"/>
        <v>2.8526017595327068E-6</v>
      </c>
      <c r="AR13" s="63">
        <f t="shared" si="6"/>
        <v>2.6489243134907109E-6</v>
      </c>
      <c r="AS13" s="63">
        <f t="shared" si="7"/>
        <v>2.4641846535213972E-6</v>
      </c>
      <c r="AT13" s="63">
        <f t="shared" si="7"/>
        <v>2.296231936937543E-6</v>
      </c>
      <c r="AU13" s="63">
        <f t="shared" si="7"/>
        <v>2.1432019230148057E-6</v>
      </c>
      <c r="AV13" s="63">
        <f t="shared" si="7"/>
        <v>2.0034733894111742E-6</v>
      </c>
      <c r="AW13" s="63">
        <f t="shared" si="7"/>
        <v>1.8756319615568061E-6</v>
      </c>
      <c r="AX13" s="63">
        <f t="shared" si="7"/>
        <v>1.7584399661933608E-6</v>
      </c>
      <c r="AY13" s="63">
        <f t="shared" si="7"/>
        <v>1.6508112034332794E-6</v>
      </c>
      <c r="AZ13" s="63">
        <f t="shared" si="7"/>
        <v>1.5517897526548744E-6</v>
      </c>
      <c r="BA13" s="63">
        <f t="shared" si="7"/>
        <v>1.4605321008807461E-6</v>
      </c>
      <c r="BB13" s="63">
        <f t="shared" si="7"/>
        <v>1.3762920189828442E-6</v>
      </c>
      <c r="BC13" s="63">
        <f t="shared" si="8"/>
        <v>1.2984077194049644E-6</v>
      </c>
      <c r="BD13" s="63">
        <f t="shared" si="8"/>
        <v>1.2262909153871535E-6</v>
      </c>
      <c r="BE13" s="63">
        <f t="shared" si="8"/>
        <v>1.1594174707240591E-6</v>
      </c>
      <c r="BF13" s="63">
        <f t="shared" si="8"/>
        <v>1.0973193845835806E-6</v>
      </c>
      <c r="BG13" s="63">
        <f t="shared" si="8"/>
        <v>1.0395779007043393E-6</v>
      </c>
      <c r="BH13" s="63">
        <f t="shared" si="8"/>
        <v>9.8581756659319362E-7</v>
      </c>
      <c r="BI13" s="63">
        <f t="shared" si="8"/>
        <v>9.3570109788271998E-7</v>
      </c>
      <c r="BJ13" s="63">
        <f t="shared" si="8"/>
        <v>8.88924927135166E-7</v>
      </c>
      <c r="BK13" s="63">
        <f t="shared" si="8"/>
        <v>8.4521533615783921E-7</v>
      </c>
      <c r="BL13" s="63">
        <f t="shared" si="8"/>
        <v>8.0432508716629715E-7</v>
      </c>
      <c r="BM13" s="63">
        <f t="shared" si="9"/>
        <v>7.6603048156361507E-7</v>
      </c>
      <c r="BN13" s="63">
        <f t="shared" si="9"/>
        <v>7.3012878622856202E-7</v>
      </c>
      <c r="BO13" s="63">
        <f t="shared" si="9"/>
        <v>6.9643597644841487E-7</v>
      </c>
      <c r="BP13" s="63">
        <f t="shared" si="9"/>
        <v>6.6478475233534175E-7</v>
      </c>
      <c r="BQ13" s="63">
        <f t="shared" si="9"/>
        <v>6.3502279200438704E-7</v>
      </c>
      <c r="BR13" s="63">
        <f t="shared" si="9"/>
        <v>6.0701121018906345E-7</v>
      </c>
      <c r="BS13" s="63">
        <f t="shared" si="9"/>
        <v>5.8062319550838723E-7</v>
      </c>
      <c r="BT13" s="63">
        <f t="shared" si="9"/>
        <v>5.5574280342423876E-7</v>
      </c>
      <c r="BU13" s="63">
        <f t="shared" si="9"/>
        <v>5.3226388516062173E-7</v>
      </c>
      <c r="BV13" s="63">
        <f t="shared" si="9"/>
        <v>5.1008913559542252E-7</v>
      </c>
      <c r="BW13" s="63">
        <f t="shared" si="10"/>
        <v>4.8912924546171247E-7</v>
      </c>
      <c r="BX13" s="63">
        <f t="shared" si="10"/>
        <v>4.6930214517641457E-7</v>
      </c>
      <c r="BY13" s="63">
        <f t="shared" si="10"/>
        <v>4.5053232930451626E-7</v>
      </c>
      <c r="BZ13" s="63">
        <f t="shared" si="10"/>
        <v>4.3275025211281359E-7</v>
      </c>
      <c r="CA13" s="63">
        <f t="shared" si="10"/>
        <v>4.1589178590650341E-7</v>
      </c>
      <c r="CB13" s="63">
        <f t="shared" si="10"/>
        <v>3.998977349065528E-7</v>
      </c>
      <c r="CC13" s="63">
        <f t="shared" si="10"/>
        <v>3.8471339834221174E-7</v>
      </c>
      <c r="CD13" s="63">
        <f t="shared" si="10"/>
        <v>3.7028817722349199E-7</v>
      </c>
      <c r="CE13" s="63">
        <f t="shared" si="10"/>
        <v>3.5657521994158835E-7</v>
      </c>
      <c r="CF13" s="63">
        <f t="shared" si="10"/>
        <v>3.4353110243675823E-7</v>
      </c>
      <c r="CG13" s="63">
        <f t="shared" si="11"/>
        <v>3.3111553918633886E-7</v>
      </c>
      <c r="CH13" s="63">
        <f t="shared" si="11"/>
        <v>3.1929112171156971E-7</v>
      </c>
      <c r="CI13" s="63">
        <f t="shared" si="11"/>
        <v>3.0802308169017466E-7</v>
      </c>
      <c r="CJ13" s="63">
        <f t="shared" si="11"/>
        <v>2.9727907610029432E-7</v>
      </c>
      <c r="CK13" s="63">
        <f t="shared" si="11"/>
        <v>2.8702899211719288E-7</v>
      </c>
      <c r="CL13" s="63">
        <f t="shared" si="11"/>
        <v>2.772447697430281E-7</v>
      </c>
      <c r="CM13" s="63">
        <f t="shared" si="11"/>
        <v>2.6790024037685071E-7</v>
      </c>
      <c r="CN13" s="63">
        <f t="shared" si="11"/>
        <v>2.5897097973115598E-7</v>
      </c>
      <c r="CO13" s="63">
        <f t="shared" si="11"/>
        <v>2.5043417367639678E-7</v>
      </c>
      <c r="CP13" s="63">
        <f t="shared" si="11"/>
        <v>2.4226849574903129E-7</v>
      </c>
      <c r="CQ13" s="63">
        <f t="shared" si="12"/>
        <v>2.3445399519460076E-7</v>
      </c>
      <c r="CR13" s="63">
        <f t="shared" si="12"/>
        <v>2.2697199453736745E-7</v>
      </c>
      <c r="CS13" s="63">
        <f t="shared" si="12"/>
        <v>2.198049957741701E-7</v>
      </c>
      <c r="CT13" s="63">
        <f t="shared" si="12"/>
        <v>2.1293659438412971E-7</v>
      </c>
      <c r="CU13" s="63">
        <f t="shared" si="12"/>
        <v>2.0635140042915992E-7</v>
      </c>
      <c r="CV13" s="63">
        <f t="shared" si="12"/>
        <v>2.0003496609420162E-7</v>
      </c>
      <c r="CW13" s="63">
        <f t="shared" si="12"/>
        <v>1.939737190818593E-7</v>
      </c>
      <c r="CX13" s="63">
        <f t="shared" si="12"/>
        <v>1.8815490133463317E-7</v>
      </c>
      <c r="CY13" s="67">
        <f t="shared" si="12"/>
        <v>1.8256651261009327E-7</v>
      </c>
      <c r="DA13" s="19" t="s">
        <v>404</v>
      </c>
      <c r="DB13" s="62">
        <f t="shared" si="15"/>
        <v>0</v>
      </c>
      <c r="DC13" s="62">
        <f t="shared" si="16"/>
        <v>0</v>
      </c>
      <c r="DD13" s="62">
        <f t="shared" si="17"/>
        <v>0</v>
      </c>
      <c r="DE13" s="62">
        <f t="shared" si="18"/>
        <v>0</v>
      </c>
      <c r="DF13" s="62">
        <f t="shared" si="19"/>
        <v>0</v>
      </c>
      <c r="DG13" s="62">
        <f t="shared" si="20"/>
        <v>0</v>
      </c>
      <c r="DH13" s="62">
        <f t="shared" si="21"/>
        <v>0.24884927370175464</v>
      </c>
      <c r="DI13" s="62">
        <f t="shared" si="22"/>
        <v>0.16670957203066766</v>
      </c>
      <c r="DJ13" s="62">
        <f t="shared" si="23"/>
        <v>0.11708546074033174</v>
      </c>
      <c r="DK13" s="62">
        <f t="shared" si="24"/>
        <v>8.5355300879701834E-2</v>
      </c>
      <c r="DL13" s="62">
        <f t="shared" si="25"/>
        <v>6.4128700886327439E-2</v>
      </c>
      <c r="DM13" s="62">
        <f t="shared" si="26"/>
        <v>4.9395428749827448E-2</v>
      </c>
      <c r="DN13" s="62">
        <f t="shared" si="27"/>
        <v>3.8850842457761416E-2</v>
      </c>
      <c r="DO13" s="62">
        <f t="shared" si="28"/>
        <v>3.110615921271933E-2</v>
      </c>
      <c r="DP13" s="62">
        <f t="shared" si="29"/>
        <v>2.529045951991166E-2</v>
      </c>
      <c r="DQ13" s="62">
        <f t="shared" si="30"/>
        <v>2.0838696503833458E-2</v>
      </c>
      <c r="DR13" s="62">
        <f t="shared" si="31"/>
        <v>1.7373356580440022E-2</v>
      </c>
      <c r="DS13" s="62">
        <f t="shared" si="32"/>
        <v>1.4635682592541468E-2</v>
      </c>
      <c r="DT13" s="62">
        <f t="shared" si="33"/>
        <v>1.2444277719740755E-2</v>
      </c>
      <c r="DU13" s="62">
        <f t="shared" si="34"/>
        <v>1.0669412609962729E-2</v>
      </c>
      <c r="DV13" s="62">
        <f t="shared" si="35"/>
        <v>9.2166397667316543E-3</v>
      </c>
      <c r="DW13" s="62">
        <f t="shared" si="36"/>
        <v>8.0160876107909299E-3</v>
      </c>
      <c r="DX13" s="62">
        <f t="shared" si="37"/>
        <v>7.0153119815650408E-3</v>
      </c>
      <c r="DY13" s="62">
        <f t="shared" si="38"/>
        <v>6.174428593728431E-3</v>
      </c>
      <c r="DZ13" s="62">
        <f t="shared" si="39"/>
        <v>5.4627392563009183E-3</v>
      </c>
      <c r="EA13" s="62">
        <f t="shared" si="40"/>
        <v>4.8563553072201769E-3</v>
      </c>
      <c r="EB13" s="62">
        <f t="shared" si="41"/>
        <v>4.3364985459382124E-3</v>
      </c>
      <c r="EC13" s="62">
        <f t="shared" si="42"/>
        <v>3.8882699015899162E-3</v>
      </c>
      <c r="ED13" s="62">
        <f t="shared" si="43"/>
        <v>3.4997458231047539E-3</v>
      </c>
      <c r="EE13" s="62">
        <f t="shared" si="44"/>
        <v>3.1613074399889575E-3</v>
      </c>
      <c r="EF13" s="62">
        <f t="shared" si="45"/>
        <v>2.8651371514786961E-3</v>
      </c>
      <c r="EG13" s="62">
        <f t="shared" si="46"/>
        <v>2.6048370629791822E-3</v>
      </c>
      <c r="EH13" s="62">
        <f t="shared" si="47"/>
        <v>2.3751370698639799E-3</v>
      </c>
      <c r="EI13" s="62">
        <f t="shared" si="48"/>
        <v>2.1716695725550027E-3</v>
      </c>
      <c r="EJ13" s="62">
        <f t="shared" si="49"/>
        <v>1.9907941896140373E-3</v>
      </c>
      <c r="EK13" s="62">
        <f t="shared" si="50"/>
        <v>1.8294603240676835E-3</v>
      </c>
      <c r="EL13" s="62">
        <f t="shared" si="51"/>
        <v>1.6850986294928605E-3</v>
      </c>
      <c r="EM13" s="62">
        <f t="shared" si="52"/>
        <v>1.5555347149675944E-3</v>
      </c>
      <c r="EN13" s="62">
        <f t="shared" si="53"/>
        <v>1.4389200910282008E-3</v>
      </c>
      <c r="EO13" s="62">
        <f t="shared" si="54"/>
        <v>1.3336765762453412E-3</v>
      </c>
      <c r="EP13" s="62">
        <f t="shared" si="55"/>
        <v>1.2384512830588914E-3</v>
      </c>
      <c r="EQ13" s="62">
        <f t="shared" si="56"/>
        <v>1.1520799708414568E-3</v>
      </c>
      <c r="ER13" s="62">
        <f t="shared" si="57"/>
        <v>1.0735570563560671E-3</v>
      </c>
      <c r="ES13" s="62">
        <f t="shared" si="58"/>
        <v>1.0020109513488662E-3</v>
      </c>
      <c r="ET13" s="62">
        <f t="shared" si="59"/>
        <v>9.3668368592265397E-4</v>
      </c>
      <c r="EU13" s="62">
        <f t="shared" si="60"/>
        <v>8.769139976956301E-4</v>
      </c>
      <c r="EV13" s="62">
        <f t="shared" si="61"/>
        <v>8.2212323743006716E-4</v>
      </c>
      <c r="EW13" s="62">
        <f t="shared" si="62"/>
        <v>7.7180357421605388E-4</v>
      </c>
      <c r="EX13" s="62">
        <f t="shared" si="63"/>
        <v>7.255080865940371E-4</v>
      </c>
      <c r="EY13" s="62">
        <f t="shared" si="64"/>
        <v>6.8284240703761479E-4</v>
      </c>
      <c r="EZ13" s="62">
        <f t="shared" si="65"/>
        <v>6.4345765112740834E-4</v>
      </c>
      <c r="FA13" s="62">
        <f t="shared" si="66"/>
        <v>6.0704441340252212E-4</v>
      </c>
      <c r="FB13" s="62">
        <f t="shared" si="67"/>
        <v>5.733276522209733E-4</v>
      </c>
      <c r="FC13" s="62">
        <f t="shared" si="68"/>
        <v>5.4206231824227655E-4</v>
      </c>
      <c r="FD13" s="62">
        <f t="shared" si="69"/>
        <v>5.1302960709061955E-4</v>
      </c>
      <c r="FE13" s="62">
        <f t="shared" si="70"/>
        <v>4.8603373769873952E-4</v>
      </c>
      <c r="FF13" s="62">
        <f t="shared" si="71"/>
        <v>4.6089917480521329E-4</v>
      </c>
      <c r="FG13" s="62">
        <f t="shared" si="72"/>
        <v>4.3746822788809424E-4</v>
      </c>
      <c r="FH13" s="62">
        <f t="shared" si="73"/>
        <v>4.1559897009773076E-4</v>
      </c>
      <c r="FI13" s="62">
        <f t="shared" si="74"/>
        <v>3.9516342999861969E-4</v>
      </c>
      <c r="FJ13" s="62">
        <f t="shared" si="75"/>
        <v>3.7604601653751577E-4</v>
      </c>
      <c r="FK13" s="62">
        <f t="shared" si="76"/>
        <v>3.5814214393483702E-4</v>
      </c>
      <c r="FL13" s="62">
        <f t="shared" si="77"/>
        <v>3.4135702839746865E-4</v>
      </c>
      <c r="FM13" s="62">
        <f t="shared" si="78"/>
        <v>3.2560463287239778E-4</v>
      </c>
      <c r="FN13" s="62">
        <f t="shared" si="79"/>
        <v>3.1080673966209135E-4</v>
      </c>
      <c r="FO13" s="62">
        <f t="shared" si="80"/>
        <v>2.9689213373299748E-4</v>
      </c>
      <c r="FP13" s="62">
        <f t="shared" si="81"/>
        <v>2.8379588207226906E-4</v>
      </c>
      <c r="FQ13" s="62">
        <f t="shared" si="82"/>
        <v>2.7145869656937534E-4</v>
      </c>
      <c r="FR13" s="62">
        <f t="shared" si="83"/>
        <v>2.5982636968759407E-4</v>
      </c>
      <c r="FS13" s="62">
        <f t="shared" si="84"/>
        <v>2.4884927370175466E-4</v>
      </c>
      <c r="FT13" s="62">
        <f t="shared" si="85"/>
        <v>2.3848191555918049E-4</v>
      </c>
      <c r="FU13" s="62">
        <f t="shared" si="86"/>
        <v>2.2868254050846043E-4</v>
      </c>
      <c r="FV13" s="62">
        <f t="shared" si="87"/>
        <v>2.1941277856675118E-4</v>
      </c>
      <c r="FW13" s="62">
        <f t="shared" si="88"/>
        <v>2.1063732868660756E-4</v>
      </c>
      <c r="FX13" s="62">
        <f t="shared" si="89"/>
        <v>2.0232367615929324E-4</v>
      </c>
      <c r="FY13" s="62">
        <f t="shared" si="90"/>
        <v>1.944418393709493E-4</v>
      </c>
      <c r="FZ13" s="62">
        <f t="shared" si="91"/>
        <v>1.8696414252573603E-4</v>
      </c>
      <c r="GA13" s="62">
        <f t="shared" si="92"/>
        <v>1.798650113785251E-4</v>
      </c>
      <c r="GB13" s="62">
        <f t="shared" si="93"/>
        <v>1.7312078938928129E-4</v>
      </c>
      <c r="GC13" s="62">
        <f t="shared" si="94"/>
        <v>1.6670957203066764E-4</v>
      </c>
      <c r="GD13" s="62">
        <f t="shared" si="95"/>
        <v>1.6061105725697082E-4</v>
      </c>
      <c r="GE13" s="62">
        <f t="shared" si="96"/>
        <v>1.5480641038236143E-4</v>
      </c>
      <c r="GF13" s="62">
        <f t="shared" si="97"/>
        <v>1.4927814182501853E-4</v>
      </c>
      <c r="GG13" s="62">
        <f t="shared" si="98"/>
        <v>1.440099963551821E-4</v>
      </c>
      <c r="GH13" s="62">
        <f t="shared" si="99"/>
        <v>1.389868526435202E-4</v>
      </c>
      <c r="GI13" s="62">
        <f t="shared" si="100"/>
        <v>1.3419463204450839E-4</v>
      </c>
      <c r="GJ13" s="62">
        <f t="shared" si="101"/>
        <v>1.2962021567054644E-4</v>
      </c>
      <c r="GK13" s="62">
        <f t="shared" si="102"/>
        <v>1.2525136891860828E-4</v>
      </c>
      <c r="GL13" s="62">
        <f t="shared" si="103"/>
        <v>1.2107667270433433E-4</v>
      </c>
      <c r="GM13" s="62">
        <f t="shared" si="104"/>
        <v>1.1708546074033175E-4</v>
      </c>
      <c r="GN13" s="62">
        <f t="shared" si="105"/>
        <v>1.1326776226752601E-4</v>
      </c>
      <c r="GO13" s="62">
        <f t="shared" si="106"/>
        <v>1.0961424971195376E-4</v>
      </c>
      <c r="GP13" s="62">
        <f t="shared" si="107"/>
        <v>1.0611619079550728E-4</v>
      </c>
      <c r="GQ13" s="62">
        <f t="shared" si="108"/>
        <v>1.0276540467875839E-4</v>
      </c>
      <c r="GR13" s="62">
        <f t="shared" si="109"/>
        <v>9.9554221757926017E-5</v>
      </c>
      <c r="GS13" s="62">
        <f t="shared" si="110"/>
        <v>9.6475446777006735E-5</v>
      </c>
      <c r="GT13" s="62">
        <f t="shared" si="111"/>
        <v>9.3522324950668915E-5</v>
      </c>
      <c r="GU13" s="62">
        <f t="shared" si="112"/>
        <v>9.0688510824254637E-5</v>
      </c>
      <c r="GV13" s="62">
        <f t="shared" si="113"/>
        <v>8.7968039624591838E-5</v>
      </c>
      <c r="GW13" s="64">
        <f t="shared" si="114"/>
        <v>8.5355300879701848E-5</v>
      </c>
    </row>
    <row r="14" spans="1:205" ht="15.75" thickBot="1" x14ac:dyDescent="0.3">
      <c r="A14">
        <v>4</v>
      </c>
      <c r="B14" s="60">
        <v>125</v>
      </c>
      <c r="C14" s="20" t="s">
        <v>405</v>
      </c>
      <c r="D14" s="68">
        <f>IF($B14&gt;D$9,0,1/D$9*DB13)</f>
        <v>0</v>
      </c>
      <c r="E14" s="68">
        <f t="shared" si="3"/>
        <v>0</v>
      </c>
      <c r="F14" s="68">
        <f t="shared" si="3"/>
        <v>0</v>
      </c>
      <c r="G14" s="68">
        <f t="shared" si="3"/>
        <v>0</v>
      </c>
      <c r="H14" s="68">
        <f t="shared" si="3"/>
        <v>0</v>
      </c>
      <c r="I14" s="68">
        <f t="shared" si="3"/>
        <v>0</v>
      </c>
      <c r="J14" s="68">
        <f t="shared" si="3"/>
        <v>1.7774948121553902E-3</v>
      </c>
      <c r="K14" s="68">
        <f t="shared" si="3"/>
        <v>1.041934825191673E-3</v>
      </c>
      <c r="L14" s="68">
        <f t="shared" si="3"/>
        <v>6.5047478189073191E-4</v>
      </c>
      <c r="M14" s="68">
        <f t="shared" si="3"/>
        <v>4.267765043985092E-4</v>
      </c>
      <c r="N14" s="68">
        <f t="shared" si="3"/>
        <v>2.9149409493785196E-4</v>
      </c>
      <c r="O14" s="68">
        <f t="shared" si="4"/>
        <v>2.0581428645761438E-4</v>
      </c>
      <c r="P14" s="68">
        <f t="shared" si="4"/>
        <v>1.4942631714523621E-4</v>
      </c>
      <c r="Q14" s="68">
        <f t="shared" si="4"/>
        <v>1.1109342575971188E-4</v>
      </c>
      <c r="R14" s="68">
        <f t="shared" si="4"/>
        <v>8.4301531733038871E-5</v>
      </c>
      <c r="S14" s="68">
        <f t="shared" si="4"/>
        <v>6.5120926574479564E-5</v>
      </c>
      <c r="T14" s="68">
        <f t="shared" si="4"/>
        <v>5.1098107589529473E-5</v>
      </c>
      <c r="U14" s="68">
        <f t="shared" si="4"/>
        <v>4.0654673868170744E-5</v>
      </c>
      <c r="V14" s="68">
        <f t="shared" si="4"/>
        <v>3.2748099262475673E-5</v>
      </c>
      <c r="W14" s="68">
        <f t="shared" si="4"/>
        <v>2.6673531524906825E-5</v>
      </c>
      <c r="X14" s="68">
        <f t="shared" si="4"/>
        <v>2.1944380396980132E-5</v>
      </c>
      <c r="Y14" s="68">
        <f t="shared" si="5"/>
        <v>1.8218380933615747E-5</v>
      </c>
      <c r="Z14" s="68">
        <f t="shared" si="5"/>
        <v>1.5250678220793567E-5</v>
      </c>
      <c r="AA14" s="68">
        <f t="shared" si="5"/>
        <v>1.2863392903600898E-5</v>
      </c>
      <c r="AB14" s="68">
        <f t="shared" si="5"/>
        <v>1.0925478512601836E-5</v>
      </c>
      <c r="AC14" s="68">
        <f t="shared" si="5"/>
        <v>9.3391448215772631E-6</v>
      </c>
      <c r="AD14" s="68">
        <f t="shared" si="5"/>
        <v>8.0305528628485425E-6</v>
      </c>
      <c r="AE14" s="68">
        <f t="shared" si="5"/>
        <v>6.9433391099819928E-6</v>
      </c>
      <c r="AF14" s="68">
        <f t="shared" si="5"/>
        <v>6.0340445225944034E-6</v>
      </c>
      <c r="AG14" s="68">
        <f t="shared" si="5"/>
        <v>5.2688457333149294E-6</v>
      </c>
      <c r="AH14" s="68">
        <f t="shared" si="5"/>
        <v>4.6211889539978971E-6</v>
      </c>
      <c r="AI14" s="68">
        <f t="shared" si="6"/>
        <v>4.0700579109049728E-6</v>
      </c>
      <c r="AJ14" s="68">
        <f t="shared" si="6"/>
        <v>3.5986925300969393E-6</v>
      </c>
      <c r="AK14" s="68">
        <f t="shared" si="6"/>
        <v>3.1936317243455921E-6</v>
      </c>
      <c r="AL14" s="68">
        <f t="shared" si="6"/>
        <v>2.8439916994486249E-6</v>
      </c>
      <c r="AM14" s="68">
        <f t="shared" si="6"/>
        <v>2.5409171167606715E-6</v>
      </c>
      <c r="AN14" s="68">
        <f t="shared" si="6"/>
        <v>2.2771603101254873E-6</v>
      </c>
      <c r="AO14" s="68">
        <f t="shared" si="6"/>
        <v>2.0467562039047295E-6</v>
      </c>
      <c r="AP14" s="68">
        <f t="shared" si="6"/>
        <v>1.8447693474720523E-6</v>
      </c>
      <c r="AQ14" s="68">
        <f t="shared" si="6"/>
        <v>1.6670957203066766E-6</v>
      </c>
      <c r="AR14" s="68">
        <f t="shared" si="6"/>
        <v>1.5103064427547456E-6</v>
      </c>
      <c r="AS14" s="68">
        <f t="shared" si="7"/>
        <v>1.3715237748112583E-6</v>
      </c>
      <c r="AT14" s="68">
        <f t="shared" si="7"/>
        <v>1.2483221585535664E-6</v>
      </c>
      <c r="AU14" s="68">
        <f t="shared" si="7"/>
        <v>1.1386488083509842E-6</v>
      </c>
      <c r="AV14" s="68">
        <f t="shared" si="7"/>
        <v>1.040759651025171E-6</v>
      </c>
      <c r="AW14" s="68">
        <f t="shared" si="7"/>
        <v>9.5316738879959794E-7</v>
      </c>
      <c r="AX14" s="68">
        <f t="shared" si="7"/>
        <v>8.7459918875539063E-7</v>
      </c>
      <c r="AY14" s="68">
        <f t="shared" si="7"/>
        <v>8.0396205647505615E-7</v>
      </c>
      <c r="AZ14" s="68">
        <f t="shared" si="7"/>
        <v>7.4031437407554811E-7</v>
      </c>
      <c r="BA14" s="68">
        <f t="shared" si="7"/>
        <v>6.8284240703761476E-7</v>
      </c>
      <c r="BB14" s="68">
        <f t="shared" si="7"/>
        <v>6.3084083443863565E-7</v>
      </c>
      <c r="BC14" s="68">
        <f t="shared" si="8"/>
        <v>5.8369655134857894E-7</v>
      </c>
      <c r="BD14" s="68">
        <f t="shared" si="8"/>
        <v>5.4087514360469176E-7</v>
      </c>
      <c r="BE14" s="68">
        <f t="shared" si="8"/>
        <v>5.0190955392803391E-7</v>
      </c>
      <c r="BF14" s="68">
        <f t="shared" si="8"/>
        <v>4.6639055190056323E-7</v>
      </c>
      <c r="BG14" s="68">
        <f t="shared" si="8"/>
        <v>4.3395869437387455E-7</v>
      </c>
      <c r="BH14" s="68">
        <f t="shared" si="8"/>
        <v>4.0429752175895904E-7</v>
      </c>
      <c r="BI14" s="68">
        <f t="shared" si="8"/>
        <v>3.7712778266215021E-7</v>
      </c>
      <c r="BJ14" s="68">
        <f t="shared" si="8"/>
        <v>3.5220251703197519E-7</v>
      </c>
      <c r="BK14" s="68">
        <f t="shared" si="8"/>
        <v>3.2930285833218309E-7</v>
      </c>
      <c r="BL14" s="68">
        <f t="shared" si="8"/>
        <v>3.0823443978484899E-7</v>
      </c>
      <c r="BM14" s="68">
        <f t="shared" si="9"/>
        <v>2.8882430962486857E-7</v>
      </c>
      <c r="BN14" s="68">
        <f t="shared" si="9"/>
        <v>2.7091827650592752E-7</v>
      </c>
      <c r="BO14" s="68">
        <f t="shared" si="9"/>
        <v>2.543786194315608E-7</v>
      </c>
      <c r="BP14" s="68">
        <f t="shared" si="9"/>
        <v>2.3908210743237793E-7</v>
      </c>
      <c r="BQ14" s="68">
        <f t="shared" si="9"/>
        <v>2.249182831310587E-7</v>
      </c>
      <c r="BR14" s="68">
        <f t="shared" si="9"/>
        <v>2.1178797169572318E-7</v>
      </c>
      <c r="BS14" s="68">
        <f t="shared" si="9"/>
        <v>1.9960198277159951E-7</v>
      </c>
      <c r="BT14" s="68">
        <f t="shared" si="9"/>
        <v>1.8827997803448847E-7</v>
      </c>
      <c r="BU14" s="68">
        <f t="shared" si="9"/>
        <v>1.7774948121553906E-7</v>
      </c>
      <c r="BV14" s="68">
        <f t="shared" si="9"/>
        <v>1.6794501095716938E-7</v>
      </c>
      <c r="BW14" s="68">
        <f t="shared" si="10"/>
        <v>1.5880731979754197E-7</v>
      </c>
      <c r="BX14" s="68">
        <f t="shared" si="10"/>
        <v>1.5028272504571998E-7</v>
      </c>
      <c r="BY14" s="68">
        <f t="shared" si="10"/>
        <v>1.4232251938284296E-7</v>
      </c>
      <c r="BZ14" s="68">
        <f t="shared" si="10"/>
        <v>1.3488245077286216E-7</v>
      </c>
      <c r="CA14" s="68">
        <f t="shared" si="10"/>
        <v>1.279222627440456E-7</v>
      </c>
      <c r="CB14" s="68">
        <f t="shared" si="10"/>
        <v>1.2140528735437405E-7</v>
      </c>
      <c r="CC14" s="68">
        <f t="shared" si="10"/>
        <v>1.1529808421700327E-7</v>
      </c>
      <c r="CD14" s="68">
        <f t="shared" si="10"/>
        <v>1.0957011986663373E-7</v>
      </c>
      <c r="CE14" s="68">
        <f t="shared" si="10"/>
        <v>1.0419348251916729E-7</v>
      </c>
      <c r="CF14" s="68">
        <f t="shared" si="10"/>
        <v>9.9142627936401739E-8</v>
      </c>
      <c r="CG14" s="68">
        <f t="shared" si="11"/>
        <v>9.4394152672171598E-8</v>
      </c>
      <c r="CH14" s="68">
        <f t="shared" si="11"/>
        <v>8.992659146085454E-8</v>
      </c>
      <c r="CI14" s="68">
        <f t="shared" si="11"/>
        <v>8.5720235925703642E-8</v>
      </c>
      <c r="CJ14" s="68">
        <f t="shared" si="11"/>
        <v>8.1756972143247168E-8</v>
      </c>
      <c r="CK14" s="68">
        <f t="shared" si="11"/>
        <v>7.8020134909597901E-8</v>
      </c>
      <c r="CL14" s="68">
        <f t="shared" si="11"/>
        <v>7.4494376822153121E-8</v>
      </c>
      <c r="CM14" s="68">
        <f t="shared" si="11"/>
        <v>7.1165550521936513E-8</v>
      </c>
      <c r="CN14" s="68">
        <f t="shared" si="11"/>
        <v>6.8020602642884464E-8</v>
      </c>
      <c r="CO14" s="68">
        <f t="shared" si="11"/>
        <v>6.5047478189073186E-8</v>
      </c>
      <c r="CP14" s="68">
        <f t="shared" si="11"/>
        <v>6.223503421292638E-8</v>
      </c>
      <c r="CQ14" s="68">
        <f t="shared" si="12"/>
        <v>5.9572961799974871E-8</v>
      </c>
      <c r="CR14" s="68">
        <f t="shared" si="12"/>
        <v>5.7051715481455524E-8</v>
      </c>
      <c r="CS14" s="68">
        <f t="shared" si="12"/>
        <v>5.4662449297211914E-8</v>
      </c>
      <c r="CT14" s="68">
        <f t="shared" si="12"/>
        <v>5.2396958819961062E-8</v>
      </c>
      <c r="CU14" s="68">
        <f t="shared" si="12"/>
        <v>5.024762852969101E-8</v>
      </c>
      <c r="CV14" s="68">
        <f t="shared" si="12"/>
        <v>4.8207383995190163E-8</v>
      </c>
      <c r="CW14" s="68">
        <f t="shared" si="12"/>
        <v>4.6269648379721757E-8</v>
      </c>
      <c r="CX14" s="68">
        <f t="shared" si="12"/>
        <v>4.4428302840702947E-8</v>
      </c>
      <c r="CY14" s="69">
        <f t="shared" si="12"/>
        <v>4.2677650439850923E-8</v>
      </c>
      <c r="DA14" s="20" t="s">
        <v>405</v>
      </c>
      <c r="DB14" s="65">
        <f t="shared" si="15"/>
        <v>0</v>
      </c>
      <c r="DC14" s="65">
        <f t="shared" si="16"/>
        <v>0</v>
      </c>
      <c r="DD14" s="65">
        <f t="shared" si="17"/>
        <v>0</v>
      </c>
      <c r="DE14" s="65">
        <f t="shared" si="18"/>
        <v>0</v>
      </c>
      <c r="DF14" s="65">
        <f t="shared" si="19"/>
        <v>0</v>
      </c>
      <c r="DG14" s="65">
        <f t="shared" si="20"/>
        <v>0</v>
      </c>
      <c r="DH14" s="65">
        <f t="shared" si="21"/>
        <v>0.34725951443980124</v>
      </c>
      <c r="DI14" s="65">
        <f t="shared" si="22"/>
        <v>0.20355715189696361</v>
      </c>
      <c r="DJ14" s="65">
        <f t="shared" si="23"/>
        <v>0.12707972781130358</v>
      </c>
      <c r="DK14" s="65">
        <f t="shared" si="24"/>
        <v>8.3377009416996273E-2</v>
      </c>
      <c r="DL14" s="65">
        <f t="shared" si="25"/>
        <v>5.6947619299908644E-2</v>
      </c>
      <c r="DM14" s="65">
        <f t="shared" si="26"/>
        <v>4.0208820127795267E-2</v>
      </c>
      <c r="DN14" s="65">
        <f t="shared" si="27"/>
        <v>2.9192608598086995E-2</v>
      </c>
      <c r="DO14" s="65">
        <f t="shared" si="28"/>
        <v>2.1703719652487578E-2</v>
      </c>
      <c r="DP14" s="65">
        <f t="shared" si="29"/>
        <v>1.6469532724344947E-2</v>
      </c>
      <c r="DQ14" s="65">
        <f t="shared" si="30"/>
        <v>1.2722321993560225E-2</v>
      </c>
      <c r="DR14" s="65">
        <f t="shared" si="31"/>
        <v>9.9827599546217435E-3</v>
      </c>
      <c r="DS14" s="65">
        <f t="shared" si="32"/>
        <v>7.942482988206474E-3</v>
      </c>
      <c r="DT14" s="65">
        <f t="shared" si="33"/>
        <v>6.3978184189038053E-3</v>
      </c>
      <c r="DU14" s="65">
        <f t="shared" si="34"/>
        <v>5.211063088562267E-3</v>
      </c>
      <c r="DV14" s="65">
        <f t="shared" si="35"/>
        <v>4.2871544992568065E-3</v>
      </c>
      <c r="DW14" s="65">
        <f t="shared" si="36"/>
        <v>3.5592262062442903E-3</v>
      </c>
      <c r="DX14" s="65">
        <f t="shared" si="37"/>
        <v>2.9794422338755323E-3</v>
      </c>
      <c r="DY14" s="65">
        <f t="shared" si="38"/>
        <v>2.5130512579872042E-3</v>
      </c>
      <c r="DZ14" s="65">
        <f t="shared" si="39"/>
        <v>2.1344514410751047E-3</v>
      </c>
      <c r="EA14" s="65">
        <f t="shared" si="40"/>
        <v>1.8245380373804372E-3</v>
      </c>
      <c r="EB14" s="65">
        <f t="shared" si="41"/>
        <v>1.5688855285346122E-3</v>
      </c>
      <c r="EC14" s="65">
        <f t="shared" si="42"/>
        <v>1.3564824782804736E-3</v>
      </c>
      <c r="ED14" s="65">
        <f t="shared" si="43"/>
        <v>1.1788385297639308E-3</v>
      </c>
      <c r="EE14" s="65">
        <f t="shared" si="44"/>
        <v>1.0293457952715592E-3</v>
      </c>
      <c r="EF14" s="65">
        <f t="shared" si="45"/>
        <v>9.0281660532891272E-4</v>
      </c>
      <c r="EG14" s="65">
        <f t="shared" si="46"/>
        <v>7.9514512459751409E-4</v>
      </c>
      <c r="EH14" s="65">
        <f t="shared" si="47"/>
        <v>7.0305702839393422E-4</v>
      </c>
      <c r="EI14" s="65">
        <f t="shared" si="48"/>
        <v>6.2392249716385897E-4</v>
      </c>
      <c r="EJ14" s="65">
        <f t="shared" si="49"/>
        <v>5.5561522310368209E-4</v>
      </c>
      <c r="EK14" s="65">
        <f t="shared" si="50"/>
        <v>4.9640518676290462E-4</v>
      </c>
      <c r="EL14" s="65">
        <f t="shared" si="51"/>
        <v>4.4487645093989418E-4</v>
      </c>
      <c r="EM14" s="65">
        <f t="shared" si="52"/>
        <v>3.9986365118148783E-4</v>
      </c>
      <c r="EN14" s="65">
        <f t="shared" si="53"/>
        <v>3.6040257528502471E-4</v>
      </c>
      <c r="EO14" s="65">
        <f t="shared" si="54"/>
        <v>3.2569144303514169E-4</v>
      </c>
      <c r="EP14" s="65">
        <f t="shared" si="55"/>
        <v>2.9506037282344929E-4</v>
      </c>
      <c r="EQ14" s="65">
        <f t="shared" si="56"/>
        <v>2.6794715620355041E-4</v>
      </c>
      <c r="ER14" s="65">
        <f t="shared" si="57"/>
        <v>2.4387792508834608E-4</v>
      </c>
      <c r="ES14" s="65">
        <f t="shared" si="58"/>
        <v>2.2245163789026814E-4</v>
      </c>
      <c r="ET14" s="65">
        <f t="shared" si="59"/>
        <v>2.033275644980857E-4</v>
      </c>
      <c r="EU14" s="65">
        <f t="shared" si="60"/>
        <v>1.8621513961722077E-4</v>
      </c>
      <c r="EV14" s="65">
        <f t="shared" si="61"/>
        <v>1.7086569678836854E-4</v>
      </c>
      <c r="EW14" s="65">
        <f t="shared" si="62"/>
        <v>1.5706570362420026E-4</v>
      </c>
      <c r="EX14" s="65">
        <f t="shared" si="63"/>
        <v>1.4463120134935501E-4</v>
      </c>
      <c r="EY14" s="65">
        <f t="shared" si="64"/>
        <v>1.3340321506719404E-4</v>
      </c>
      <c r="EZ14" s="65">
        <f t="shared" si="65"/>
        <v>1.2324395005705859E-4</v>
      </c>
      <c r="FA14" s="65">
        <f t="shared" si="66"/>
        <v>1.1403362733627732E-4</v>
      </c>
      <c r="FB14" s="65">
        <f t="shared" si="67"/>
        <v>1.0566784131030323E-4</v>
      </c>
      <c r="FC14" s="65">
        <f t="shared" si="68"/>
        <v>9.8055345533413265E-5</v>
      </c>
      <c r="FD14" s="65">
        <f t="shared" si="69"/>
        <v>9.1116190879853847E-5</v>
      </c>
      <c r="FE14" s="65">
        <f t="shared" si="70"/>
        <v>8.47801548925296E-5</v>
      </c>
      <c r="FF14" s="65">
        <f t="shared" si="71"/>
        <v>7.8985412579059353E-5</v>
      </c>
      <c r="FG14" s="65">
        <f t="shared" si="72"/>
        <v>7.3677408110245677E-5</v>
      </c>
      <c r="FH14" s="65">
        <f t="shared" si="73"/>
        <v>6.8807894241160498E-5</v>
      </c>
      <c r="FI14" s="65">
        <f t="shared" si="74"/>
        <v>6.433411220447245E-5</v>
      </c>
      <c r="FJ14" s="65">
        <f t="shared" si="75"/>
        <v>6.0218089617666632E-5</v>
      </c>
      <c r="FK14" s="65">
        <f t="shared" si="76"/>
        <v>5.6426037833057045E-5</v>
      </c>
      <c r="FL14" s="65">
        <f t="shared" si="77"/>
        <v>5.2927833324158101E-5</v>
      </c>
      <c r="FM14" s="65">
        <f t="shared" si="78"/>
        <v>4.969657028734463E-5</v>
      </c>
      <c r="FN14" s="65">
        <f t="shared" si="79"/>
        <v>4.670817375693919E-5</v>
      </c>
      <c r="FO14" s="65">
        <f t="shared" si="80"/>
        <v>4.3941064274620889E-5</v>
      </c>
      <c r="FP14" s="65">
        <f t="shared" si="81"/>
        <v>4.1375866591737649E-5</v>
      </c>
      <c r="FQ14" s="65">
        <f t="shared" si="82"/>
        <v>3.8995156072741186E-5</v>
      </c>
      <c r="FR14" s="65">
        <f t="shared" si="83"/>
        <v>3.6783237455253489E-5</v>
      </c>
      <c r="FS14" s="65">
        <f t="shared" si="84"/>
        <v>3.4725951443980131E-5</v>
      </c>
      <c r="FT14" s="65">
        <f t="shared" si="85"/>
        <v>3.281050530147781E-5</v>
      </c>
      <c r="FU14" s="65">
        <f t="shared" si="86"/>
        <v>3.1025324172681539E-5</v>
      </c>
      <c r="FV14" s="65">
        <f t="shared" si="87"/>
        <v>2.9359920361615453E-5</v>
      </c>
      <c r="FW14" s="65">
        <f t="shared" si="88"/>
        <v>2.7804778183743386E-5</v>
      </c>
      <c r="FX14" s="65">
        <f t="shared" si="89"/>
        <v>2.6351252358951907E-5</v>
      </c>
      <c r="FY14" s="65">
        <f t="shared" si="90"/>
        <v>2.4991478198842989E-5</v>
      </c>
      <c r="FZ14" s="65">
        <f t="shared" si="91"/>
        <v>2.3718292086592535E-5</v>
      </c>
      <c r="GA14" s="65">
        <f t="shared" si="92"/>
        <v>2.2525160955314044E-5</v>
      </c>
      <c r="GB14" s="65">
        <f t="shared" si="93"/>
        <v>2.1406119647606457E-5</v>
      </c>
      <c r="GC14" s="65">
        <f t="shared" si="94"/>
        <v>2.0355715189696356E-5</v>
      </c>
      <c r="GD14" s="65">
        <f t="shared" si="95"/>
        <v>1.9368957142402616E-5</v>
      </c>
      <c r="GE14" s="65">
        <f t="shared" si="96"/>
        <v>1.8441273301465581E-5</v>
      </c>
      <c r="GF14" s="65">
        <f t="shared" si="97"/>
        <v>1.7568470114439217E-5</v>
      </c>
      <c r="GG14" s="65">
        <f t="shared" si="98"/>
        <v>1.67466972627219E-5</v>
      </c>
      <c r="GH14" s="65">
        <f t="shared" si="99"/>
        <v>1.5972415927394792E-5</v>
      </c>
      <c r="GI14" s="65">
        <f t="shared" si="100"/>
        <v>1.524237031802163E-5</v>
      </c>
      <c r="GJ14" s="65">
        <f t="shared" si="101"/>
        <v>1.4553562095850997E-5</v>
      </c>
      <c r="GK14" s="65">
        <f t="shared" si="102"/>
        <v>1.3903227368141759E-5</v>
      </c>
      <c r="GL14" s="65">
        <f t="shared" si="103"/>
        <v>1.3288815969610698E-5</v>
      </c>
      <c r="GM14" s="65">
        <f t="shared" si="104"/>
        <v>1.2707972781130356E-5</v>
      </c>
      <c r="GN14" s="65">
        <f t="shared" si="105"/>
        <v>1.2158520865508955E-5</v>
      </c>
      <c r="GO14" s="65">
        <f t="shared" si="106"/>
        <v>1.1638446226076298E-5</v>
      </c>
      <c r="GP14" s="65">
        <f t="shared" si="107"/>
        <v>1.1145884016406331E-5</v>
      </c>
      <c r="GQ14" s="65">
        <f t="shared" si="108"/>
        <v>1.0679106049273034E-5</v>
      </c>
      <c r="GR14" s="65">
        <f t="shared" si="109"/>
        <v>1.0236509470246086E-5</v>
      </c>
      <c r="GS14" s="65">
        <f t="shared" si="110"/>
        <v>9.8166064765125163E-6</v>
      </c>
      <c r="GT14" s="65">
        <f t="shared" si="111"/>
        <v>9.4180149748416337E-6</v>
      </c>
      <c r="GU14" s="65">
        <f t="shared" si="112"/>
        <v>9.0394500843346883E-6</v>
      </c>
      <c r="GV14" s="65">
        <f t="shared" si="113"/>
        <v>8.6797163999251116E-6</v>
      </c>
      <c r="GW14" s="66">
        <f t="shared" si="114"/>
        <v>8.3377009416996278E-6</v>
      </c>
    </row>
    <row r="15" spans="1:205" ht="15.75" thickTop="1" x14ac:dyDescent="0.25"/>
    <row r="17" spans="1:2" ht="32.25" customHeight="1" x14ac:dyDescent="0.25">
      <c r="A17" s="70" t="s">
        <v>408</v>
      </c>
      <c r="B17" s="71">
        <f>SUMPRODUCT(DB9:GW9,DB14:GW14)</f>
        <v>195.36457269245935</v>
      </c>
    </row>
  </sheetData>
  <mergeCells count="10">
    <mergeCell ref="EE8:EJ8"/>
    <mergeCell ref="EK8:EP8"/>
    <mergeCell ref="EQ8:EY8"/>
    <mergeCell ref="C3:G3"/>
    <mergeCell ref="DA8:DF8"/>
    <mergeCell ref="DG8:DL8"/>
    <mergeCell ref="DM8:DR8"/>
    <mergeCell ref="DS8:DX8"/>
    <mergeCell ref="DY8:ED8"/>
    <mergeCell ref="C5:D5"/>
  </mergeCells>
  <pageMargins left="0.7" right="0.7" top="0.75" bottom="0.75" header="0.3" footer="0.3"/>
  <pageSetup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2"/>
  <sheetViews>
    <sheetView zoomScale="120" zoomScaleNormal="120" workbookViewId="0">
      <selection activeCell="E19" sqref="E19"/>
    </sheetView>
  </sheetViews>
  <sheetFormatPr defaultRowHeight="15" x14ac:dyDescent="0.25"/>
  <cols>
    <col min="1" max="1" width="9.140625" customWidth="1"/>
    <col min="2" max="2" width="19.85546875" customWidth="1"/>
    <col min="3" max="3" width="22.85546875" customWidth="1"/>
    <col min="4" max="4" width="13.85546875" customWidth="1"/>
    <col min="5" max="5" width="19.42578125" style="7" customWidth="1"/>
    <col min="8" max="8" width="12.42578125" customWidth="1"/>
    <col min="9" max="9" width="9.85546875" customWidth="1"/>
  </cols>
  <sheetData>
    <row r="2" spans="2:9" x14ac:dyDescent="0.25">
      <c r="B2" s="73" t="s">
        <v>211</v>
      </c>
    </row>
    <row r="3" spans="2:9" x14ac:dyDescent="0.25">
      <c r="B3" t="s">
        <v>212</v>
      </c>
    </row>
    <row r="4" spans="2:9" x14ac:dyDescent="0.25">
      <c r="B4" t="s">
        <v>213</v>
      </c>
    </row>
    <row r="5" spans="2:9" x14ac:dyDescent="0.25">
      <c r="B5" t="s">
        <v>421</v>
      </c>
    </row>
    <row r="7" spans="2:9" x14ac:dyDescent="0.25">
      <c r="B7" s="73" t="s">
        <v>422</v>
      </c>
    </row>
    <row r="8" spans="2:9" ht="38.25" customHeight="1" x14ac:dyDescent="0.25">
      <c r="B8" s="88" t="s">
        <v>219</v>
      </c>
      <c r="C8" s="88"/>
      <c r="D8" s="88"/>
      <c r="E8" s="88"/>
      <c r="F8" s="88"/>
      <c r="G8" s="88"/>
      <c r="H8" s="88"/>
      <c r="I8" s="88"/>
    </row>
    <row r="9" spans="2:9" ht="32.25" customHeight="1" x14ac:dyDescent="0.25">
      <c r="B9" s="88" t="s">
        <v>220</v>
      </c>
      <c r="C9" s="88"/>
      <c r="D9" s="88"/>
      <c r="E9" s="88"/>
      <c r="F9" s="88"/>
      <c r="G9" s="88"/>
      <c r="H9" s="88"/>
      <c r="I9" s="88"/>
    </row>
    <row r="10" spans="2:9" x14ac:dyDescent="0.25">
      <c r="B10" t="s">
        <v>221</v>
      </c>
    </row>
    <row r="12" spans="2:9" ht="15.75" thickBot="1" x14ac:dyDescent="0.3"/>
    <row r="13" spans="2:9" ht="15.75" thickTop="1" x14ac:dyDescent="0.25">
      <c r="C13" s="8" t="s">
        <v>216</v>
      </c>
      <c r="D13" s="85">
        <v>0.99</v>
      </c>
    </row>
    <row r="14" spans="2:9" ht="18.75" customHeight="1" thickBot="1" x14ac:dyDescent="0.3">
      <c r="C14" s="12" t="s">
        <v>217</v>
      </c>
      <c r="D14" s="86">
        <v>0.98</v>
      </c>
    </row>
    <row r="15" spans="2:9" ht="15.75" thickTop="1" x14ac:dyDescent="0.25"/>
    <row r="16" spans="2:9" ht="15.75" thickBot="1" x14ac:dyDescent="0.3">
      <c r="C16" s="7"/>
      <c r="E16"/>
    </row>
    <row r="17" spans="2:9" ht="16.5" thickTop="1" thickBot="1" x14ac:dyDescent="0.3">
      <c r="C17" s="97" t="s">
        <v>224</v>
      </c>
      <c r="D17" s="98"/>
      <c r="E17" s="99"/>
      <c r="G17" s="97" t="s">
        <v>1</v>
      </c>
      <c r="H17" s="98"/>
      <c r="I17" s="99"/>
    </row>
    <row r="18" spans="2:9" ht="15.75" thickTop="1" x14ac:dyDescent="0.25">
      <c r="C18" s="44" t="s">
        <v>214</v>
      </c>
      <c r="D18" s="45" t="s">
        <v>225</v>
      </c>
      <c r="E18" s="50" t="s">
        <v>215</v>
      </c>
      <c r="F18" s="7"/>
      <c r="G18" s="49"/>
      <c r="H18" s="47" t="s">
        <v>225</v>
      </c>
      <c r="I18" s="51" t="s">
        <v>215</v>
      </c>
    </row>
    <row r="19" spans="2:9" ht="51" customHeight="1" x14ac:dyDescent="0.25">
      <c r="B19" s="43" t="s">
        <v>222</v>
      </c>
      <c r="C19" s="46" t="s">
        <v>9</v>
      </c>
      <c r="D19" s="47">
        <v>5.0000000000000001E-3</v>
      </c>
      <c r="E19" s="51">
        <f>1-D19</f>
        <v>0.995</v>
      </c>
      <c r="F19" s="7"/>
      <c r="G19" s="49"/>
      <c r="H19" s="55">
        <f t="shared" ref="H19:I21" si="0">D19/SUM($D19:$E19)</f>
        <v>5.0000000000000001E-3</v>
      </c>
      <c r="I19" s="56">
        <f t="shared" si="0"/>
        <v>0.995</v>
      </c>
    </row>
    <row r="20" spans="2:9" x14ac:dyDescent="0.25">
      <c r="B20" s="87">
        <v>1</v>
      </c>
      <c r="C20" s="19" t="s">
        <v>218</v>
      </c>
      <c r="D20" s="48">
        <f>IF($B20=1,$D$13*H19,(1-$D$13)*H19)</f>
        <v>4.9500000000000004E-3</v>
      </c>
      <c r="E20" s="52">
        <f>IF($B20=1,(1-$D$14)*I19,$D$14*I19)</f>
        <v>1.9900000000000018E-2</v>
      </c>
      <c r="G20" s="19" t="s">
        <v>218</v>
      </c>
      <c r="H20" s="58">
        <f t="shared" si="0"/>
        <v>0.1991951710261568</v>
      </c>
      <c r="I20" s="56">
        <f t="shared" si="0"/>
        <v>0.8008048289738432</v>
      </c>
    </row>
    <row r="21" spans="2:9" ht="15.75" thickBot="1" x14ac:dyDescent="0.3">
      <c r="B21" s="87">
        <v>0</v>
      </c>
      <c r="C21" s="20" t="s">
        <v>223</v>
      </c>
      <c r="D21" s="53">
        <f>IF($B21=1,$D$13*H20,(1-$D$13)*H20)</f>
        <v>1.9919517102615697E-3</v>
      </c>
      <c r="E21" s="54">
        <f>IF($B21=1,(1-$D$14)*I20,$D$14*I20)</f>
        <v>0.78478873239436631</v>
      </c>
      <c r="G21" s="20" t="s">
        <v>223</v>
      </c>
      <c r="H21" s="59">
        <f t="shared" si="0"/>
        <v>2.531775055622331E-3</v>
      </c>
      <c r="I21" s="57">
        <f t="shared" si="0"/>
        <v>0.9974682249443777</v>
      </c>
    </row>
    <row r="22" spans="2:9" ht="15.75" thickTop="1" x14ac:dyDescent="0.25"/>
  </sheetData>
  <mergeCells count="4">
    <mergeCell ref="G17:I17"/>
    <mergeCell ref="C17:E17"/>
    <mergeCell ref="B8:I8"/>
    <mergeCell ref="B9:I9"/>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Example 1 - 3 Dice</vt:lpstr>
      <vt:lpstr>Example 2 - Which Dice</vt:lpstr>
      <vt:lpstr>Example 3 - Heads or Tails</vt:lpstr>
      <vt:lpstr>Example 4-Which Dice W Errors</vt:lpstr>
      <vt:lpstr>Example 4A-Dice W Many Errors</vt:lpstr>
      <vt:lpstr>Example 5 - Tank Problem</vt:lpstr>
      <vt:lpstr>Example 5A-Tank Problem Variant</vt:lpstr>
      <vt:lpstr>Example 6 - Drug Testing</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2016-01-18T00:39:33Z</dcterms:modified>
</cp:coreProperties>
</file>