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779"/>
  </bookViews>
  <sheets>
    <sheet name="TABLE OF CONTENTS" sheetId="9" r:id="rId1"/>
    <sheet name="Pascal's Triangle Images" sheetId="6" r:id="rId2"/>
    <sheet name="Normalized Pascal's Triangle" sheetId="1" r:id="rId3"/>
    <sheet name="Pascals Triangle .25" sheetId="5" r:id="rId4"/>
    <sheet name="Pascals Triangle .3 Normalized" sheetId="7" r:id="rId5"/>
    <sheet name="Cumulative Distribution Funct" sheetId="3" r:id="rId6"/>
    <sheet name="Blackjack" sheetId="8" r:id="rId7"/>
    <sheet name="Election" sheetId="11" r:id="rId8"/>
  </sheets>
  <calcPr calcId="145621"/>
</workbook>
</file>

<file path=xl/calcChain.xml><?xml version="1.0" encoding="utf-8"?>
<calcChain xmlns="http://schemas.openxmlformats.org/spreadsheetml/2006/main">
  <c r="C7" i="11" l="1"/>
  <c r="C10" i="11"/>
  <c r="C9" i="11"/>
  <c r="E13" i="8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E33" i="8" s="1"/>
  <c r="E34" i="8" s="1"/>
  <c r="E35" i="8" s="1"/>
  <c r="E36" i="8" s="1"/>
  <c r="E37" i="8" s="1"/>
  <c r="E38" i="8" s="1"/>
  <c r="E39" i="8" s="1"/>
  <c r="E40" i="8" s="1"/>
  <c r="E41" i="8" s="1"/>
  <c r="E42" i="8" s="1"/>
  <c r="E43" i="8" s="1"/>
  <c r="E44" i="8" s="1"/>
  <c r="E45" i="8" s="1"/>
  <c r="E46" i="8" s="1"/>
  <c r="E47" i="8" s="1"/>
  <c r="E48" i="8" s="1"/>
  <c r="E49" i="8" s="1"/>
  <c r="E50" i="8" s="1"/>
  <c r="E51" i="8" s="1"/>
  <c r="E52" i="8" s="1"/>
  <c r="E53" i="8" s="1"/>
  <c r="E54" i="8" s="1"/>
  <c r="E55" i="8" s="1"/>
  <c r="E56" i="8" s="1"/>
  <c r="E57" i="8" s="1"/>
  <c r="E58" i="8" s="1"/>
  <c r="E59" i="8" s="1"/>
  <c r="E60" i="8" s="1"/>
  <c r="E61" i="8" s="1"/>
  <c r="E62" i="8" s="1"/>
  <c r="E63" i="8" s="1"/>
  <c r="E64" i="8" s="1"/>
  <c r="E65" i="8" s="1"/>
  <c r="E66" i="8" s="1"/>
  <c r="E67" i="8" s="1"/>
  <c r="E68" i="8" s="1"/>
  <c r="E69" i="8" s="1"/>
  <c r="E70" i="8" s="1"/>
  <c r="E71" i="8" s="1"/>
  <c r="E72" i="8" s="1"/>
  <c r="E73" i="8" s="1"/>
  <c r="E74" i="8" s="1"/>
  <c r="E75" i="8" s="1"/>
  <c r="E76" i="8" s="1"/>
  <c r="E77" i="8" s="1"/>
  <c r="E78" i="8" s="1"/>
  <c r="E79" i="8" s="1"/>
  <c r="E80" i="8" s="1"/>
  <c r="E81" i="8" s="1"/>
  <c r="E82" i="8" s="1"/>
  <c r="E83" i="8" s="1"/>
  <c r="E84" i="8" s="1"/>
  <c r="E85" i="8" s="1"/>
  <c r="E86" i="8" s="1"/>
  <c r="E87" i="8" s="1"/>
  <c r="E88" i="8" s="1"/>
  <c r="E89" i="8" s="1"/>
  <c r="E90" i="8" s="1"/>
  <c r="E91" i="8" s="1"/>
  <c r="E92" i="8" s="1"/>
  <c r="E93" i="8" s="1"/>
  <c r="E94" i="8" s="1"/>
  <c r="E95" i="8" s="1"/>
  <c r="E96" i="8" s="1"/>
  <c r="E97" i="8" s="1"/>
  <c r="E98" i="8" s="1"/>
  <c r="E99" i="8" s="1"/>
  <c r="E100" i="8" s="1"/>
  <c r="E101" i="8" s="1"/>
  <c r="E102" i="8" s="1"/>
  <c r="E103" i="8" s="1"/>
  <c r="E104" i="8" s="1"/>
  <c r="E105" i="8" s="1"/>
  <c r="E106" i="8" s="1"/>
  <c r="E107" i="8" s="1"/>
  <c r="E108" i="8" s="1"/>
  <c r="E109" i="8" s="1"/>
  <c r="E110" i="8" s="1"/>
  <c r="E111" i="8" s="1"/>
  <c r="E12" i="8"/>
  <c r="E11" i="8"/>
  <c r="D11" i="8"/>
  <c r="F25" i="5"/>
  <c r="L24" i="5" s="1"/>
  <c r="E30" i="5" s="1"/>
  <c r="C29" i="5"/>
  <c r="C30" i="5"/>
  <c r="F30" i="5"/>
  <c r="G30" i="5"/>
  <c r="H30" i="5"/>
  <c r="I30" i="5"/>
  <c r="J30" i="5"/>
  <c r="K30" i="5"/>
  <c r="L30" i="5"/>
  <c r="M30" i="5"/>
  <c r="N30" i="5"/>
  <c r="C31" i="5"/>
  <c r="G31" i="5"/>
  <c r="H32" i="5" s="1"/>
  <c r="I33" i="5" s="1"/>
  <c r="J34" i="5" s="1"/>
  <c r="K35" i="5" s="1"/>
  <c r="L36" i="5" s="1"/>
  <c r="M37" i="5" s="1"/>
  <c r="N38" i="5" s="1"/>
  <c r="H31" i="5"/>
  <c r="I31" i="5"/>
  <c r="J32" i="5" s="1"/>
  <c r="K33" i="5" s="1"/>
  <c r="L34" i="5" s="1"/>
  <c r="M35" i="5" s="1"/>
  <c r="N36" i="5" s="1"/>
  <c r="J31" i="5"/>
  <c r="K31" i="5"/>
  <c r="L32" i="5" s="1"/>
  <c r="M33" i="5" s="1"/>
  <c r="N34" i="5" s="1"/>
  <c r="L31" i="5"/>
  <c r="M31" i="5"/>
  <c r="N32" i="5" s="1"/>
  <c r="N31" i="5"/>
  <c r="C32" i="5"/>
  <c r="I32" i="5"/>
  <c r="K32" i="5"/>
  <c r="L33" i="5" s="1"/>
  <c r="M34" i="5" s="1"/>
  <c r="N35" i="5" s="1"/>
  <c r="M32" i="5"/>
  <c r="C33" i="5"/>
  <c r="J33" i="5"/>
  <c r="K34" i="5" s="1"/>
  <c r="L35" i="5" s="1"/>
  <c r="M36" i="5" s="1"/>
  <c r="N37" i="5" s="1"/>
  <c r="N33" i="5"/>
  <c r="C34" i="5"/>
  <c r="C35" i="5"/>
  <c r="C36" i="5"/>
  <c r="C37" i="5"/>
  <c r="C38" i="5"/>
  <c r="C39" i="5"/>
  <c r="C12" i="11" l="1"/>
  <c r="C13" i="11" s="1"/>
  <c r="C15" i="11" s="1"/>
  <c r="C16" i="11" s="1"/>
  <c r="L25" i="5"/>
  <c r="D30" i="5" s="1"/>
  <c r="F31" i="5"/>
  <c r="G32" i="5" s="1"/>
  <c r="H33" i="5" s="1"/>
  <c r="I34" i="5" s="1"/>
  <c r="J35" i="5" s="1"/>
  <c r="K36" i="5" s="1"/>
  <c r="L37" i="5" s="1"/>
  <c r="M38" i="5" s="1"/>
  <c r="N39" i="5" s="1"/>
  <c r="E31" i="5"/>
  <c r="D31" i="5"/>
  <c r="O17" i="3"/>
  <c r="O18" i="3" s="1"/>
  <c r="O19" i="3" s="1"/>
  <c r="O20" i="3" s="1"/>
  <c r="O21" i="3" s="1"/>
  <c r="O22" i="3" s="1"/>
  <c r="O23" i="3" s="1"/>
  <c r="O24" i="3" s="1"/>
  <c r="O25" i="3" s="1"/>
  <c r="O26" i="3" s="1"/>
  <c r="O27" i="3" s="1"/>
  <c r="O28" i="3" s="1"/>
  <c r="O29" i="3" s="1"/>
  <c r="O30" i="3" s="1"/>
  <c r="O31" i="3" s="1"/>
  <c r="O32" i="3" s="1"/>
  <c r="O33" i="3" s="1"/>
  <c r="O34" i="3" s="1"/>
  <c r="O35" i="3" s="1"/>
  <c r="O36" i="3" s="1"/>
  <c r="N35" i="3"/>
  <c r="N3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16" i="3"/>
  <c r="N15" i="3"/>
  <c r="N14" i="3"/>
  <c r="N13" i="3"/>
  <c r="N12" i="3"/>
  <c r="N11" i="3"/>
  <c r="N10" i="3"/>
  <c r="N9" i="3"/>
  <c r="N8" i="3"/>
  <c r="N7" i="3"/>
  <c r="N6" i="3"/>
  <c r="O6" i="3" s="1"/>
  <c r="O7" i="3" s="1"/>
  <c r="O8" i="3" s="1"/>
  <c r="O9" i="3" s="1"/>
  <c r="K16" i="3"/>
  <c r="K15" i="3"/>
  <c r="K14" i="3"/>
  <c r="K13" i="3"/>
  <c r="K12" i="3"/>
  <c r="K11" i="3"/>
  <c r="K10" i="3"/>
  <c r="K9" i="3"/>
  <c r="K8" i="3"/>
  <c r="K7" i="3"/>
  <c r="K6" i="3"/>
  <c r="L6" i="3" s="1"/>
  <c r="H16" i="3"/>
  <c r="H15" i="3"/>
  <c r="H14" i="3"/>
  <c r="H13" i="3"/>
  <c r="H12" i="3"/>
  <c r="H11" i="3"/>
  <c r="H10" i="3"/>
  <c r="H9" i="3"/>
  <c r="H8" i="3"/>
  <c r="H7" i="3"/>
  <c r="H6" i="3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E7" i="3"/>
  <c r="E8" i="3"/>
  <c r="E9" i="3"/>
  <c r="E10" i="3"/>
  <c r="E11" i="3"/>
  <c r="E12" i="3"/>
  <c r="E13" i="3"/>
  <c r="E14" i="3"/>
  <c r="E15" i="3"/>
  <c r="E16" i="3"/>
  <c r="F6" i="3"/>
  <c r="E6" i="3"/>
  <c r="F32" i="5" l="1"/>
  <c r="G33" i="5" s="1"/>
  <c r="H34" i="5" s="1"/>
  <c r="I35" i="5" s="1"/>
  <c r="J36" i="5" s="1"/>
  <c r="K37" i="5" s="1"/>
  <c r="L38" i="5" s="1"/>
  <c r="M39" i="5" s="1"/>
  <c r="E32" i="5"/>
  <c r="F33" i="5" s="1"/>
  <c r="G34" i="5" s="1"/>
  <c r="H35" i="5" s="1"/>
  <c r="I36" i="5" s="1"/>
  <c r="J37" i="5" s="1"/>
  <c r="K38" i="5" s="1"/>
  <c r="L39" i="5" s="1"/>
  <c r="D32" i="5"/>
  <c r="O10" i="3"/>
  <c r="O11" i="3" s="1"/>
  <c r="O12" i="3" s="1"/>
  <c r="O13" i="3" s="1"/>
  <c r="O14" i="3" s="1"/>
  <c r="O15" i="3" s="1"/>
  <c r="O16" i="3" s="1"/>
  <c r="L7" i="3"/>
  <c r="L8" i="3" s="1"/>
  <c r="L9" i="3" s="1"/>
  <c r="L10" i="3" s="1"/>
  <c r="L11" i="3" s="1"/>
  <c r="L12" i="3" s="1"/>
  <c r="L13" i="3" s="1"/>
  <c r="L14" i="3" s="1"/>
  <c r="L15" i="3" s="1"/>
  <c r="L16" i="3" s="1"/>
  <c r="F7" i="3"/>
  <c r="F8" i="3" s="1"/>
  <c r="F9" i="3" s="1"/>
  <c r="F10" i="3" s="1"/>
  <c r="F11" i="3" s="1"/>
  <c r="F12" i="3" s="1"/>
  <c r="F13" i="3" s="1"/>
  <c r="F14" i="3" s="1"/>
  <c r="F15" i="3" s="1"/>
  <c r="F16" i="3" s="1"/>
  <c r="S44" i="1"/>
  <c r="R43" i="1"/>
  <c r="R44" i="1" s="1"/>
  <c r="Q43" i="1"/>
  <c r="Q44" i="1" s="1"/>
  <c r="Q42" i="1"/>
  <c r="P41" i="1"/>
  <c r="P42" i="1" s="1"/>
  <c r="P43" i="1" s="1"/>
  <c r="P44" i="1" s="1"/>
  <c r="O40" i="1"/>
  <c r="O41" i="1" s="1"/>
  <c r="O42" i="1" s="1"/>
  <c r="O43" i="1" s="1"/>
  <c r="O44" i="1" s="1"/>
  <c r="N39" i="1"/>
  <c r="N40" i="1" s="1"/>
  <c r="N41" i="1" s="1"/>
  <c r="N42" i="1" s="1"/>
  <c r="N43" i="1" s="1"/>
  <c r="N44" i="1" s="1"/>
  <c r="M39" i="1"/>
  <c r="M40" i="1" s="1"/>
  <c r="M41" i="1" s="1"/>
  <c r="M42" i="1" s="1"/>
  <c r="M43" i="1" s="1"/>
  <c r="M44" i="1" s="1"/>
  <c r="M38" i="1"/>
  <c r="L37" i="1"/>
  <c r="L38" i="1" s="1"/>
  <c r="L39" i="1" s="1"/>
  <c r="L40" i="1" s="1"/>
  <c r="L41" i="1" s="1"/>
  <c r="L42" i="1" s="1"/>
  <c r="L43" i="1" s="1"/>
  <c r="L44" i="1" s="1"/>
  <c r="K36" i="1"/>
  <c r="K37" i="1" s="1"/>
  <c r="K38" i="1" s="1"/>
  <c r="K39" i="1" s="1"/>
  <c r="K40" i="1" s="1"/>
  <c r="K41" i="1" s="1"/>
  <c r="K42" i="1" s="1"/>
  <c r="K43" i="1" s="1"/>
  <c r="K44" i="1" s="1"/>
  <c r="J35" i="1"/>
  <c r="J36" i="1" s="1"/>
  <c r="J37" i="1" s="1"/>
  <c r="J38" i="1" s="1"/>
  <c r="J39" i="1" s="1"/>
  <c r="J40" i="1" s="1"/>
  <c r="J41" i="1" s="1"/>
  <c r="J42" i="1" s="1"/>
  <c r="J43" i="1" s="1"/>
  <c r="J44" i="1" s="1"/>
  <c r="I35" i="1"/>
  <c r="I36" i="1" s="1"/>
  <c r="I37" i="1" s="1"/>
  <c r="I38" i="1" s="1"/>
  <c r="I39" i="1" s="1"/>
  <c r="I40" i="1" s="1"/>
  <c r="I41" i="1" s="1"/>
  <c r="I42" i="1" s="1"/>
  <c r="I43" i="1" s="1"/>
  <c r="I44" i="1" s="1"/>
  <c r="I34" i="1"/>
  <c r="H33" i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G33" i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F33" i="1"/>
  <c r="F34" i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31" i="1"/>
  <c r="G32" i="1" s="1"/>
  <c r="E31" i="1"/>
  <c r="C31" i="1" s="1"/>
  <c r="E32" i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S39" i="1"/>
  <c r="S40" i="1" s="1"/>
  <c r="R39" i="1"/>
  <c r="Q39" i="1"/>
  <c r="R40" i="1" s="1"/>
  <c r="P39" i="1"/>
  <c r="N31" i="1"/>
  <c r="M31" i="1"/>
  <c r="N32" i="1" s="1"/>
  <c r="L31" i="1"/>
  <c r="M32" i="1" s="1"/>
  <c r="N33" i="1" s="1"/>
  <c r="K31" i="1"/>
  <c r="L32" i="1" s="1"/>
  <c r="M33" i="1" s="1"/>
  <c r="N34" i="1" s="1"/>
  <c r="J31" i="1"/>
  <c r="K32" i="1" s="1"/>
  <c r="L33" i="1" s="1"/>
  <c r="M34" i="1" s="1"/>
  <c r="N35" i="1" s="1"/>
  <c r="I31" i="1"/>
  <c r="J32" i="1" s="1"/>
  <c r="H31" i="1"/>
  <c r="I32" i="1" s="1"/>
  <c r="J33" i="1" s="1"/>
  <c r="G31" i="1"/>
  <c r="H32" i="1" s="1"/>
  <c r="I33" i="1" s="1"/>
  <c r="J34" i="1" s="1"/>
  <c r="C30" i="1"/>
  <c r="S20" i="1"/>
  <c r="R19" i="1"/>
  <c r="R20" i="1" s="1"/>
  <c r="Q19" i="1"/>
  <c r="Q20" i="1" s="1"/>
  <c r="Q18" i="1"/>
  <c r="P17" i="1"/>
  <c r="P18" i="1" s="1"/>
  <c r="P19" i="1" s="1"/>
  <c r="P20" i="1" s="1"/>
  <c r="C17" i="1"/>
  <c r="E17" i="1"/>
  <c r="F17" i="1"/>
  <c r="G17" i="1"/>
  <c r="H17" i="1"/>
  <c r="I18" i="1" s="1"/>
  <c r="J19" i="1" s="1"/>
  <c r="K20" i="1" s="1"/>
  <c r="I17" i="1"/>
  <c r="J17" i="1"/>
  <c r="K17" i="1"/>
  <c r="L17" i="1"/>
  <c r="M18" i="1" s="1"/>
  <c r="N19" i="1" s="1"/>
  <c r="O20" i="1" s="1"/>
  <c r="M17" i="1"/>
  <c r="N17" i="1"/>
  <c r="O17" i="1"/>
  <c r="C18" i="1"/>
  <c r="E18" i="1"/>
  <c r="F18" i="1"/>
  <c r="G18" i="1"/>
  <c r="H18" i="1"/>
  <c r="I19" i="1" s="1"/>
  <c r="J20" i="1" s="1"/>
  <c r="J18" i="1"/>
  <c r="K18" i="1"/>
  <c r="L18" i="1"/>
  <c r="N18" i="1"/>
  <c r="O18" i="1"/>
  <c r="C19" i="1"/>
  <c r="E19" i="1"/>
  <c r="F19" i="1"/>
  <c r="G19" i="1"/>
  <c r="H19" i="1"/>
  <c r="K19" i="1"/>
  <c r="L19" i="1"/>
  <c r="O19" i="1"/>
  <c r="C20" i="1"/>
  <c r="E20" i="1"/>
  <c r="F20" i="1"/>
  <c r="G20" i="1"/>
  <c r="H20" i="1"/>
  <c r="L20" i="1"/>
  <c r="E33" i="5" l="1"/>
  <c r="F34" i="5" s="1"/>
  <c r="G35" i="5" s="1"/>
  <c r="H36" i="5" s="1"/>
  <c r="I37" i="5" s="1"/>
  <c r="J38" i="5" s="1"/>
  <c r="K39" i="5" s="1"/>
  <c r="D33" i="5"/>
  <c r="F32" i="1"/>
  <c r="C32" i="1"/>
  <c r="K33" i="1"/>
  <c r="L34" i="1" s="1"/>
  <c r="M35" i="1" s="1"/>
  <c r="N36" i="1" s="1"/>
  <c r="Q40" i="1"/>
  <c r="M19" i="1"/>
  <c r="N20" i="1" s="1"/>
  <c r="I20" i="1"/>
  <c r="C8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E34" i="5" l="1"/>
  <c r="F35" i="5" s="1"/>
  <c r="G36" i="5" s="1"/>
  <c r="H37" i="5" s="1"/>
  <c r="I38" i="5" s="1"/>
  <c r="J39" i="5" s="1"/>
  <c r="D34" i="5"/>
  <c r="C33" i="1"/>
  <c r="K34" i="1"/>
  <c r="M20" i="1"/>
  <c r="C17" i="7"/>
  <c r="U16" i="7"/>
  <c r="T16" i="7"/>
  <c r="U17" i="7" s="1"/>
  <c r="S16" i="7"/>
  <c r="R16" i="7"/>
  <c r="S17" i="7" s="1"/>
  <c r="Q16" i="7"/>
  <c r="C16" i="7"/>
  <c r="C15" i="7"/>
  <c r="C14" i="7"/>
  <c r="C13" i="7"/>
  <c r="C12" i="7"/>
  <c r="C11" i="7"/>
  <c r="C10" i="7"/>
  <c r="C9" i="7"/>
  <c r="O8" i="7"/>
  <c r="N8" i="7"/>
  <c r="O9" i="7" s="1"/>
  <c r="M8" i="7"/>
  <c r="N9" i="7" s="1"/>
  <c r="O10" i="7" s="1"/>
  <c r="L8" i="7"/>
  <c r="M9" i="7" s="1"/>
  <c r="N10" i="7" s="1"/>
  <c r="O11" i="7" s="1"/>
  <c r="K8" i="7"/>
  <c r="L9" i="7" s="1"/>
  <c r="M10" i="7" s="1"/>
  <c r="N11" i="7" s="1"/>
  <c r="O12" i="7" s="1"/>
  <c r="J8" i="7"/>
  <c r="K9" i="7" s="1"/>
  <c r="L10" i="7" s="1"/>
  <c r="M11" i="7" s="1"/>
  <c r="N12" i="7" s="1"/>
  <c r="O13" i="7" s="1"/>
  <c r="I8" i="7"/>
  <c r="J9" i="7" s="1"/>
  <c r="K10" i="7" s="1"/>
  <c r="L11" i="7" s="1"/>
  <c r="M12" i="7" s="1"/>
  <c r="N13" i="7" s="1"/>
  <c r="O14" i="7" s="1"/>
  <c r="H8" i="7"/>
  <c r="I9" i="7" s="1"/>
  <c r="J10" i="7" s="1"/>
  <c r="K11" i="7" s="1"/>
  <c r="L12" i="7" s="1"/>
  <c r="M13" i="7" s="1"/>
  <c r="N14" i="7" s="1"/>
  <c r="O15" i="7" s="1"/>
  <c r="P16" i="7" s="1"/>
  <c r="Q17" i="7" s="1"/>
  <c r="G8" i="7"/>
  <c r="H9" i="7" s="1"/>
  <c r="I10" i="7" s="1"/>
  <c r="J11" i="7" s="1"/>
  <c r="K12" i="7" s="1"/>
  <c r="L13" i="7" s="1"/>
  <c r="M14" i="7" s="1"/>
  <c r="N15" i="7" s="1"/>
  <c r="O16" i="7" s="1"/>
  <c r="C8" i="7"/>
  <c r="C7" i="7"/>
  <c r="L3" i="7"/>
  <c r="E8" i="7" s="1"/>
  <c r="E35" i="5" l="1"/>
  <c r="F36" i="5" s="1"/>
  <c r="G37" i="5" s="1"/>
  <c r="H38" i="5" s="1"/>
  <c r="I39" i="5" s="1"/>
  <c r="D35" i="5"/>
  <c r="C34" i="1"/>
  <c r="L35" i="1"/>
  <c r="M36" i="1" s="1"/>
  <c r="N37" i="1" s="1"/>
  <c r="K35" i="1"/>
  <c r="T17" i="7"/>
  <c r="R17" i="7"/>
  <c r="P17" i="7"/>
  <c r="E9" i="7"/>
  <c r="L2" i="7"/>
  <c r="F8" i="7" s="1"/>
  <c r="G9" i="7" s="1"/>
  <c r="H10" i="7" s="1"/>
  <c r="I11" i="7" s="1"/>
  <c r="J12" i="7" s="1"/>
  <c r="K13" i="7" s="1"/>
  <c r="L14" i="7" s="1"/>
  <c r="M15" i="7" s="1"/>
  <c r="N16" i="7" s="1"/>
  <c r="O17" i="7" s="1"/>
  <c r="C15" i="6"/>
  <c r="U14" i="6"/>
  <c r="T14" i="6"/>
  <c r="S14" i="6"/>
  <c r="T15" i="6" s="1"/>
  <c r="R14" i="6"/>
  <c r="S15" i="6" s="1"/>
  <c r="Q14" i="6"/>
  <c r="R15" i="6" s="1"/>
  <c r="P14" i="6"/>
  <c r="C14" i="6"/>
  <c r="C13" i="6"/>
  <c r="C12" i="6"/>
  <c r="C11" i="6"/>
  <c r="C10" i="6"/>
  <c r="C9" i="6"/>
  <c r="C8" i="6"/>
  <c r="C7" i="6"/>
  <c r="N6" i="6"/>
  <c r="M6" i="6"/>
  <c r="N7" i="6" s="1"/>
  <c r="L6" i="6"/>
  <c r="K6" i="6"/>
  <c r="L7" i="6" s="1"/>
  <c r="J6" i="6"/>
  <c r="K7" i="6" s="1"/>
  <c r="L8" i="6" s="1"/>
  <c r="I6" i="6"/>
  <c r="J7" i="6" s="1"/>
  <c r="K8" i="6" s="1"/>
  <c r="L9" i="6" s="1"/>
  <c r="H6" i="6"/>
  <c r="G6" i="6"/>
  <c r="H7" i="6" s="1"/>
  <c r="F6" i="6"/>
  <c r="G7" i="6" s="1"/>
  <c r="H8" i="6" s="1"/>
  <c r="E6" i="6"/>
  <c r="F7" i="6" s="1"/>
  <c r="G8" i="6" s="1"/>
  <c r="H9" i="6" s="1"/>
  <c r="C6" i="6"/>
  <c r="C5" i="6"/>
  <c r="E36" i="5" l="1"/>
  <c r="F37" i="5" s="1"/>
  <c r="G38" i="5" s="1"/>
  <c r="H39" i="5" s="1"/>
  <c r="D36" i="5"/>
  <c r="C35" i="1"/>
  <c r="L36" i="1"/>
  <c r="M37" i="1" s="1"/>
  <c r="N38" i="1" s="1"/>
  <c r="O39" i="1" s="1"/>
  <c r="P40" i="1" s="1"/>
  <c r="C36" i="1"/>
  <c r="I7" i="6"/>
  <c r="J8" i="6" s="1"/>
  <c r="K9" i="6" s="1"/>
  <c r="L10" i="6" s="1"/>
  <c r="M7" i="6"/>
  <c r="N8" i="6" s="1"/>
  <c r="E7" i="6"/>
  <c r="E8" i="6" s="1"/>
  <c r="E9" i="6" s="1"/>
  <c r="Q15" i="6"/>
  <c r="U15" i="6"/>
  <c r="E10" i="7"/>
  <c r="F9" i="7"/>
  <c r="G10" i="7" s="1"/>
  <c r="H11" i="7" s="1"/>
  <c r="I12" i="7" s="1"/>
  <c r="J13" i="7" s="1"/>
  <c r="K14" i="7" s="1"/>
  <c r="L15" i="7" s="1"/>
  <c r="M16" i="7" s="1"/>
  <c r="N17" i="7" s="1"/>
  <c r="F8" i="6"/>
  <c r="G9" i="6" s="1"/>
  <c r="H10" i="6" s="1"/>
  <c r="E37" i="5" l="1"/>
  <c r="F38" i="5" s="1"/>
  <c r="G39" i="5" s="1"/>
  <c r="D37" i="5"/>
  <c r="M8" i="6"/>
  <c r="N9" i="6" s="1"/>
  <c r="I8" i="6"/>
  <c r="J9" i="6" s="1"/>
  <c r="K10" i="6" s="1"/>
  <c r="L11" i="6" s="1"/>
  <c r="E11" i="7"/>
  <c r="F10" i="7"/>
  <c r="G11" i="7" s="1"/>
  <c r="H12" i="7" s="1"/>
  <c r="I13" i="7" s="1"/>
  <c r="J14" i="7" s="1"/>
  <c r="K15" i="7" s="1"/>
  <c r="L16" i="7" s="1"/>
  <c r="M17" i="7" s="1"/>
  <c r="E10" i="6"/>
  <c r="M9" i="6"/>
  <c r="F9" i="6"/>
  <c r="G10" i="6" s="1"/>
  <c r="H11" i="6" s="1"/>
  <c r="E10" i="5"/>
  <c r="T18" i="5"/>
  <c r="S18" i="5"/>
  <c r="R18" i="5"/>
  <c r="Q18" i="5"/>
  <c r="R19" i="5" s="1"/>
  <c r="P18" i="5"/>
  <c r="N10" i="5"/>
  <c r="M10" i="5"/>
  <c r="N11" i="5" s="1"/>
  <c r="L10" i="5"/>
  <c r="M11" i="5" s="1"/>
  <c r="N12" i="5" s="1"/>
  <c r="K10" i="5"/>
  <c r="L11" i="5" s="1"/>
  <c r="M12" i="5" s="1"/>
  <c r="N13" i="5" s="1"/>
  <c r="J10" i="5"/>
  <c r="K11" i="5" s="1"/>
  <c r="L12" i="5" s="1"/>
  <c r="M13" i="5" s="1"/>
  <c r="N14" i="5" s="1"/>
  <c r="I10" i="5"/>
  <c r="J11" i="5" s="1"/>
  <c r="K12" i="5" s="1"/>
  <c r="L13" i="5" s="1"/>
  <c r="M14" i="5" s="1"/>
  <c r="N15" i="5" s="1"/>
  <c r="H10" i="5"/>
  <c r="G10" i="5"/>
  <c r="H11" i="5" s="1"/>
  <c r="I12" i="5" s="1"/>
  <c r="J13" i="5" s="1"/>
  <c r="K14" i="5" s="1"/>
  <c r="L15" i="5" s="1"/>
  <c r="M16" i="5" s="1"/>
  <c r="N17" i="5" s="1"/>
  <c r="O18" i="5" s="1"/>
  <c r="P19" i="5" s="1"/>
  <c r="F10" i="5"/>
  <c r="G11" i="5" s="1"/>
  <c r="H12" i="5" s="1"/>
  <c r="I13" i="5" s="1"/>
  <c r="J14" i="5" s="1"/>
  <c r="K15" i="5" s="1"/>
  <c r="L16" i="5" s="1"/>
  <c r="M17" i="5" s="1"/>
  <c r="N18" i="5" s="1"/>
  <c r="F4" i="5"/>
  <c r="D10" i="5" s="1"/>
  <c r="E38" i="5" l="1"/>
  <c r="F39" i="5" s="1"/>
  <c r="D38" i="5"/>
  <c r="C37" i="1"/>
  <c r="S19" i="5"/>
  <c r="I9" i="6"/>
  <c r="T19" i="5"/>
  <c r="I11" i="5"/>
  <c r="J12" i="5" s="1"/>
  <c r="K13" i="5" s="1"/>
  <c r="L14" i="5" s="1"/>
  <c r="M15" i="5" s="1"/>
  <c r="N16" i="5" s="1"/>
  <c r="E12" i="7"/>
  <c r="F11" i="7"/>
  <c r="G12" i="7" s="1"/>
  <c r="H13" i="7" s="1"/>
  <c r="I14" i="7" s="1"/>
  <c r="J15" i="7" s="1"/>
  <c r="K16" i="7" s="1"/>
  <c r="L17" i="7" s="1"/>
  <c r="N10" i="6"/>
  <c r="M10" i="6"/>
  <c r="E11" i="6"/>
  <c r="J10" i="6"/>
  <c r="K11" i="6" s="1"/>
  <c r="L12" i="6" s="1"/>
  <c r="I10" i="6"/>
  <c r="F10" i="6"/>
  <c r="G11" i="6" s="1"/>
  <c r="H12" i="6" s="1"/>
  <c r="D11" i="5"/>
  <c r="D12" i="5" s="1"/>
  <c r="D13" i="5" s="1"/>
  <c r="D14" i="5" s="1"/>
  <c r="D15" i="5" s="1"/>
  <c r="D16" i="5" s="1"/>
  <c r="D17" i="5" s="1"/>
  <c r="D18" i="5" s="1"/>
  <c r="D19" i="5" s="1"/>
  <c r="E11" i="5"/>
  <c r="Q19" i="5"/>
  <c r="F11" i="5"/>
  <c r="O19" i="5"/>
  <c r="P15" i="1"/>
  <c r="Q15" i="1"/>
  <c r="R15" i="1"/>
  <c r="S15" i="1"/>
  <c r="T15" i="1"/>
  <c r="U15" i="1"/>
  <c r="U16" i="1" s="1"/>
  <c r="G7" i="1"/>
  <c r="H7" i="1"/>
  <c r="I7" i="1"/>
  <c r="J7" i="1"/>
  <c r="K7" i="1"/>
  <c r="L7" i="1"/>
  <c r="M7" i="1"/>
  <c r="N7" i="1"/>
  <c r="N8" i="1" s="1"/>
  <c r="F7" i="1"/>
  <c r="G8" i="1" s="1"/>
  <c r="E7" i="1"/>
  <c r="E8" i="1" s="1"/>
  <c r="E9" i="1" s="1"/>
  <c r="E10" i="1" s="1"/>
  <c r="E11" i="1" s="1"/>
  <c r="E12" i="1" s="1"/>
  <c r="E13" i="1" s="1"/>
  <c r="C9" i="1"/>
  <c r="C10" i="1"/>
  <c r="C11" i="1"/>
  <c r="C12" i="1"/>
  <c r="C13" i="1"/>
  <c r="C14" i="1"/>
  <c r="C15" i="1"/>
  <c r="C16" i="1"/>
  <c r="C7" i="1"/>
  <c r="C8" i="1"/>
  <c r="C6" i="1"/>
  <c r="E12" i="5" l="1"/>
  <c r="E13" i="5" s="1"/>
  <c r="E14" i="5" s="1"/>
  <c r="E15" i="5" s="1"/>
  <c r="E16" i="5" s="1"/>
  <c r="E17" i="5" s="1"/>
  <c r="E18" i="5" s="1"/>
  <c r="E19" i="5" s="1"/>
  <c r="E39" i="5"/>
  <c r="D39" i="5"/>
  <c r="C38" i="1"/>
  <c r="H8" i="1"/>
  <c r="K8" i="1"/>
  <c r="E13" i="7"/>
  <c r="F12" i="7"/>
  <c r="G13" i="7" s="1"/>
  <c r="H14" i="7" s="1"/>
  <c r="I15" i="7" s="1"/>
  <c r="J16" i="7" s="1"/>
  <c r="K17" i="7" s="1"/>
  <c r="J11" i="6"/>
  <c r="K12" i="6" s="1"/>
  <c r="L13" i="6" s="1"/>
  <c r="I11" i="6"/>
  <c r="F11" i="6"/>
  <c r="G12" i="6" s="1"/>
  <c r="H13" i="6" s="1"/>
  <c r="N11" i="6"/>
  <c r="M11" i="6"/>
  <c r="E12" i="6"/>
  <c r="F12" i="6"/>
  <c r="G13" i="6" s="1"/>
  <c r="H14" i="6" s="1"/>
  <c r="F12" i="5"/>
  <c r="G12" i="5"/>
  <c r="H13" i="5" s="1"/>
  <c r="I14" i="5" s="1"/>
  <c r="J15" i="5" s="1"/>
  <c r="K16" i="5" s="1"/>
  <c r="L17" i="5" s="1"/>
  <c r="M18" i="5" s="1"/>
  <c r="N19" i="5" s="1"/>
  <c r="S16" i="1"/>
  <c r="L9" i="1"/>
  <c r="F8" i="1"/>
  <c r="F9" i="1" s="1"/>
  <c r="F10" i="1" s="1"/>
  <c r="R16" i="1"/>
  <c r="L8" i="1"/>
  <c r="H9" i="1"/>
  <c r="G9" i="1"/>
  <c r="J8" i="1"/>
  <c r="K9" i="1" s="1"/>
  <c r="Q16" i="1"/>
  <c r="M8" i="1"/>
  <c r="N9" i="1" s="1"/>
  <c r="I8" i="1"/>
  <c r="T16" i="1"/>
  <c r="E14" i="1"/>
  <c r="C39" i="1" l="1"/>
  <c r="J9" i="1"/>
  <c r="K10" i="1" s="1"/>
  <c r="E14" i="7"/>
  <c r="F13" i="7"/>
  <c r="G14" i="7" s="1"/>
  <c r="H15" i="7" s="1"/>
  <c r="I16" i="7" s="1"/>
  <c r="J17" i="7" s="1"/>
  <c r="F13" i="6"/>
  <c r="G14" i="6" s="1"/>
  <c r="H15" i="6" s="1"/>
  <c r="E13" i="6"/>
  <c r="N12" i="6"/>
  <c r="M12" i="6"/>
  <c r="J12" i="6"/>
  <c r="K13" i="6" s="1"/>
  <c r="L14" i="6" s="1"/>
  <c r="I12" i="6"/>
  <c r="F13" i="5"/>
  <c r="F14" i="5" s="1"/>
  <c r="F15" i="5" s="1"/>
  <c r="F16" i="5" s="1"/>
  <c r="F17" i="5" s="1"/>
  <c r="F18" i="5" s="1"/>
  <c r="F19" i="5" s="1"/>
  <c r="G13" i="5"/>
  <c r="L10" i="1"/>
  <c r="H10" i="1"/>
  <c r="I9" i="1"/>
  <c r="J10" i="1" s="1"/>
  <c r="K11" i="1" s="1"/>
  <c r="M9" i="1"/>
  <c r="G10" i="1"/>
  <c r="F11" i="1"/>
  <c r="G11" i="1"/>
  <c r="E15" i="1"/>
  <c r="C40" i="1" l="1"/>
  <c r="L11" i="1"/>
  <c r="L12" i="1" s="1"/>
  <c r="E15" i="7"/>
  <c r="F14" i="7"/>
  <c r="G15" i="7" s="1"/>
  <c r="H16" i="7" s="1"/>
  <c r="I17" i="7" s="1"/>
  <c r="F14" i="6"/>
  <c r="G15" i="6" s="1"/>
  <c r="E14" i="6"/>
  <c r="J13" i="6"/>
  <c r="K14" i="6" s="1"/>
  <c r="L15" i="6" s="1"/>
  <c r="I13" i="6"/>
  <c r="N13" i="6"/>
  <c r="O14" i="6" s="1"/>
  <c r="P15" i="6" s="1"/>
  <c r="M13" i="6"/>
  <c r="G14" i="5"/>
  <c r="G15" i="5" s="1"/>
  <c r="G16" i="5" s="1"/>
  <c r="G17" i="5" s="1"/>
  <c r="G18" i="5" s="1"/>
  <c r="G19" i="5" s="1"/>
  <c r="H14" i="5"/>
  <c r="H11" i="1"/>
  <c r="H12" i="1" s="1"/>
  <c r="N10" i="1"/>
  <c r="M10" i="1"/>
  <c r="M11" i="1" s="1"/>
  <c r="I10" i="1"/>
  <c r="E16" i="1"/>
  <c r="G12" i="1"/>
  <c r="F12" i="1"/>
  <c r="C41" i="1" l="1"/>
  <c r="E16" i="7"/>
  <c r="F15" i="7"/>
  <c r="G16" i="7" s="1"/>
  <c r="H17" i="7" s="1"/>
  <c r="N14" i="6"/>
  <c r="O15" i="6" s="1"/>
  <c r="M14" i="6"/>
  <c r="E15" i="6"/>
  <c r="F15" i="6"/>
  <c r="J14" i="6"/>
  <c r="K15" i="6" s="1"/>
  <c r="I14" i="6"/>
  <c r="H15" i="5"/>
  <c r="H16" i="5" s="1"/>
  <c r="H17" i="5" s="1"/>
  <c r="H18" i="5" s="1"/>
  <c r="H19" i="5" s="1"/>
  <c r="I15" i="5"/>
  <c r="N11" i="1"/>
  <c r="N12" i="1" s="1"/>
  <c r="H13" i="1"/>
  <c r="M12" i="1"/>
  <c r="J11" i="1"/>
  <c r="K12" i="1" s="1"/>
  <c r="L13" i="1" s="1"/>
  <c r="I11" i="1"/>
  <c r="F13" i="1"/>
  <c r="G13" i="1"/>
  <c r="C42" i="1" l="1"/>
  <c r="E17" i="7"/>
  <c r="F16" i="7"/>
  <c r="G17" i="7" s="1"/>
  <c r="J15" i="6"/>
  <c r="I15" i="6"/>
  <c r="N15" i="6"/>
  <c r="M15" i="6"/>
  <c r="I16" i="5"/>
  <c r="I17" i="5" s="1"/>
  <c r="I18" i="5" s="1"/>
  <c r="I19" i="5" s="1"/>
  <c r="J16" i="5"/>
  <c r="H14" i="1"/>
  <c r="J12" i="1"/>
  <c r="I12" i="1"/>
  <c r="I13" i="1" s="1"/>
  <c r="N13" i="1"/>
  <c r="M13" i="1"/>
  <c r="M14" i="1" s="1"/>
  <c r="G14" i="1"/>
  <c r="F14" i="1"/>
  <c r="C43" i="1" l="1"/>
  <c r="F17" i="7"/>
  <c r="J17" i="5"/>
  <c r="K17" i="5"/>
  <c r="L18" i="5" s="1"/>
  <c r="M19" i="5" s="1"/>
  <c r="H15" i="1"/>
  <c r="N14" i="1"/>
  <c r="O15" i="1" s="1"/>
  <c r="P16" i="1" s="1"/>
  <c r="J13" i="1"/>
  <c r="K13" i="1"/>
  <c r="L14" i="1" s="1"/>
  <c r="M15" i="1" s="1"/>
  <c r="I14" i="1"/>
  <c r="G15" i="1"/>
  <c r="F15" i="1"/>
  <c r="C44" i="1" l="1"/>
  <c r="J18" i="5"/>
  <c r="K18" i="5"/>
  <c r="L19" i="5" s="1"/>
  <c r="H16" i="1"/>
  <c r="K14" i="1"/>
  <c r="L15" i="1" s="1"/>
  <c r="M16" i="1" s="1"/>
  <c r="N15" i="1"/>
  <c r="O16" i="1" s="1"/>
  <c r="J14" i="1"/>
  <c r="I15" i="1"/>
  <c r="G16" i="1"/>
  <c r="F16" i="1"/>
  <c r="J19" i="5" l="1"/>
  <c r="K19" i="5"/>
  <c r="K15" i="1"/>
  <c r="L16" i="1" s="1"/>
  <c r="J15" i="1"/>
  <c r="N16" i="1"/>
  <c r="I16" i="1"/>
  <c r="K16" i="1" l="1"/>
  <c r="J16" i="1"/>
</calcChain>
</file>

<file path=xl/sharedStrings.xml><?xml version="1.0" encoding="utf-8"?>
<sst xmlns="http://schemas.openxmlformats.org/spreadsheetml/2006/main" count="85" uniqueCount="42">
  <si>
    <t>2^N</t>
  </si>
  <si>
    <t>Row Number</t>
  </si>
  <si>
    <t>N</t>
  </si>
  <si>
    <t>Total Sum</t>
  </si>
  <si>
    <t>Probability of Success</t>
  </si>
  <si>
    <t>Probability of Failure</t>
  </si>
  <si>
    <t>Failure, Normalized to 2</t>
  </si>
  <si>
    <t>Success, Normalized to 2</t>
  </si>
  <si>
    <t>Total Successes</t>
  </si>
  <si>
    <t>Number Of Events</t>
  </si>
  <si>
    <t>Odds Of Winning a Single Event</t>
  </si>
  <si>
    <t>Number Of Events Required To Win</t>
  </si>
  <si>
    <t>Probability</t>
  </si>
  <si>
    <t>Normalized Pascal's Triangle</t>
  </si>
  <si>
    <t>Number of Successes</t>
  </si>
  <si>
    <t>Number of Events</t>
  </si>
  <si>
    <t>Likelihood</t>
  </si>
  <si>
    <t>Cumulative Probability</t>
  </si>
  <si>
    <t>Table of Contents</t>
  </si>
  <si>
    <t>Pascal's Triangle</t>
  </si>
  <si>
    <t>Traditional Pascal's Triangle &amp; Reformatted Triangle</t>
  </si>
  <si>
    <t>Standard Pascal's Triangle</t>
  </si>
  <si>
    <t>Triangle - Sums to 1.0 Every Row - 25% Success</t>
  </si>
  <si>
    <t>Triangle Set To Double Every Row - 25% Success</t>
  </si>
  <si>
    <t>Pascal's Triangle, 25% Success</t>
  </si>
  <si>
    <t>Pascal's Triangle, 30% Success</t>
  </si>
  <si>
    <t>Pascal's Triangle - 30% Success - Doubles Every Row</t>
  </si>
  <si>
    <t>Binomial Equation</t>
  </si>
  <si>
    <t>Plots Of Cumulative Distribution Functions</t>
  </si>
  <si>
    <t># Successes</t>
  </si>
  <si>
    <t>Binomial Results</t>
  </si>
  <si>
    <t>Cumulative</t>
  </si>
  <si>
    <t>Problem - A blackjack player has a 55% chance of winning any single hand.  He plays 100 hands.  What are the odds of winning at least 51 of them ?</t>
  </si>
  <si>
    <t>Blackjack Player Winning At Least 51 Hands Out of 100</t>
  </si>
  <si>
    <t>Binomial Mean</t>
  </si>
  <si>
    <t>Binomial Standard Deviation</t>
  </si>
  <si>
    <t>Number Of Votes Required Above Mean</t>
  </si>
  <si>
    <t>Number of Standard Deviations</t>
  </si>
  <si>
    <t>Likelihood Of Exceeding Required Votes</t>
  </si>
  <si>
    <t>Problem - A Politician has a 49.8% probability of winning any single vote cast.  What are their odds of winning at least 50,000 votes out of 100,000 cast ?  Approximate using Normal curve</t>
  </si>
  <si>
    <t>As A Percentage</t>
  </si>
  <si>
    <t>Approximation To Election Using Normal Curve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</si>
</sst>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0"/>
    <numFmt numFmtId="165" formatCode="0.0000"/>
    <numFmt numFmtId="166" formatCode="0.0000000"/>
    <numFmt numFmtId="167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2" xfId="0" applyFill="1" applyBorder="1"/>
    <xf numFmtId="0" fontId="0" fillId="0" borderId="3" xfId="0" applyBorder="1" applyAlignment="1">
      <alignment horizontal="center"/>
    </xf>
    <xf numFmtId="0" fontId="0" fillId="0" borderId="4" xfId="0" applyFill="1" applyBorder="1"/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3" fontId="0" fillId="0" borderId="0" xfId="1" applyFont="1"/>
    <xf numFmtId="166" fontId="0" fillId="0" borderId="0" xfId="0" applyNumberFormat="1"/>
    <xf numFmtId="167" fontId="0" fillId="0" borderId="2" xfId="0" quotePrefix="1" applyNumberFormat="1" applyBorder="1" applyAlignment="1">
      <alignment horizontal="center"/>
    </xf>
    <xf numFmtId="0" fontId="3" fillId="0" borderId="0" xfId="2"/>
    <xf numFmtId="0" fontId="0" fillId="0" borderId="0" xfId="0" applyAlignment="1"/>
    <xf numFmtId="164" fontId="0" fillId="2" borderId="0" xfId="0" applyNumberFormat="1" applyFill="1"/>
    <xf numFmtId="10" fontId="0" fillId="2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Binomial Distribution - 10 Events - 50% Likelihood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38100"/>
          </c:spPr>
          <c:marker>
            <c:spPr>
              <a:ln w="38100"/>
            </c:spPr>
          </c:marker>
          <c:xVal>
            <c:numRef>
              <c:f>'Pascal''s Triangle Images'!$E$2:$O$2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'Pascal''s Triangle Images'!$E$15:$O$15</c:f>
              <c:numCache>
                <c:formatCode>General</c:formatCode>
                <c:ptCount val="11"/>
                <c:pt idx="0">
                  <c:v>1</c:v>
                </c:pt>
                <c:pt idx="1">
                  <c:v>10</c:v>
                </c:pt>
                <c:pt idx="2">
                  <c:v>45</c:v>
                </c:pt>
                <c:pt idx="3">
                  <c:v>120</c:v>
                </c:pt>
                <c:pt idx="4">
                  <c:v>210</c:v>
                </c:pt>
                <c:pt idx="5">
                  <c:v>252</c:v>
                </c:pt>
                <c:pt idx="6">
                  <c:v>210</c:v>
                </c:pt>
                <c:pt idx="7">
                  <c:v>120</c:v>
                </c:pt>
                <c:pt idx="8">
                  <c:v>45</c:v>
                </c:pt>
                <c:pt idx="9">
                  <c:v>10</c:v>
                </c:pt>
                <c:pt idx="1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346240"/>
        <c:axId val="92361088"/>
      </c:scatterChart>
      <c:valAx>
        <c:axId val="92346240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Number Of Successes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2361088"/>
        <c:crosses val="autoZero"/>
        <c:crossBetween val="midCat"/>
        <c:majorUnit val="1"/>
      </c:valAx>
      <c:valAx>
        <c:axId val="92361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1"/>
                </a:pPr>
                <a:r>
                  <a:rPr lang="en-US" sz="1400" b="1"/>
                  <a:t>Number Of Times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23462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Binomial Distribution - 10 Events - 50% &amp; 30% Likelihood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50% Likelihood</c:v>
          </c:tx>
          <c:spPr>
            <a:ln w="38100"/>
          </c:spPr>
          <c:marker>
            <c:spPr>
              <a:ln w="38100"/>
            </c:spPr>
          </c:marker>
          <c:xVal>
            <c:numRef>
              <c:f>'Pascal''s Triangle Images'!$E$2:$O$2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'Pascal''s Triangle Images'!$E$15:$O$15</c:f>
              <c:numCache>
                <c:formatCode>General</c:formatCode>
                <c:ptCount val="11"/>
                <c:pt idx="0">
                  <c:v>1</c:v>
                </c:pt>
                <c:pt idx="1">
                  <c:v>10</c:v>
                </c:pt>
                <c:pt idx="2">
                  <c:v>45</c:v>
                </c:pt>
                <c:pt idx="3">
                  <c:v>120</c:v>
                </c:pt>
                <c:pt idx="4">
                  <c:v>210</c:v>
                </c:pt>
                <c:pt idx="5">
                  <c:v>252</c:v>
                </c:pt>
                <c:pt idx="6">
                  <c:v>210</c:v>
                </c:pt>
                <c:pt idx="7">
                  <c:v>120</c:v>
                </c:pt>
                <c:pt idx="8">
                  <c:v>45</c:v>
                </c:pt>
                <c:pt idx="9">
                  <c:v>10</c:v>
                </c:pt>
                <c:pt idx="10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v>30% Likelihood</c:v>
          </c:tx>
          <c:spPr>
            <a:ln w="38100">
              <a:prstDash val="dash"/>
            </a:ln>
          </c:spPr>
          <c:marker>
            <c:spPr>
              <a:ln w="38100">
                <a:prstDash val="dash"/>
              </a:ln>
            </c:spPr>
          </c:marker>
          <c:xVal>
            <c:numRef>
              <c:f>'Pascals Triangle .3 Normalized'!$E$5:$O$5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'Pascals Triangle .3 Normalized'!$E$17:$O$17</c:f>
              <c:numCache>
                <c:formatCode>0.000</c:formatCode>
                <c:ptCount val="11"/>
                <c:pt idx="0">
                  <c:v>28.925465497599983</c:v>
                </c:pt>
                <c:pt idx="1">
                  <c:v>123.96628070399994</c:v>
                </c:pt>
                <c:pt idx="2">
                  <c:v>239.07782707199988</c:v>
                </c:pt>
                <c:pt idx="3">
                  <c:v>273.23180236799988</c:v>
                </c:pt>
                <c:pt idx="4">
                  <c:v>204.92385177599994</c:v>
                </c:pt>
                <c:pt idx="5">
                  <c:v>105.38940948479997</c:v>
                </c:pt>
                <c:pt idx="6">
                  <c:v>37.63907481599999</c:v>
                </c:pt>
                <c:pt idx="7">
                  <c:v>9.2177326079999968</c:v>
                </c:pt>
                <c:pt idx="8">
                  <c:v>1.4814213119999997</c:v>
                </c:pt>
                <c:pt idx="9">
                  <c:v>0.14108774399999996</c:v>
                </c:pt>
                <c:pt idx="10">
                  <c:v>6.0466175999999991E-3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394240"/>
        <c:axId val="92396544"/>
      </c:scatterChart>
      <c:valAx>
        <c:axId val="92394240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Number Of Successes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2396544"/>
        <c:crosses val="autoZero"/>
        <c:crossBetween val="midCat"/>
        <c:majorUnit val="1"/>
      </c:valAx>
      <c:valAx>
        <c:axId val="92396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1"/>
                </a:pPr>
                <a:r>
                  <a:rPr lang="en-US" sz="1400" b="1"/>
                  <a:t>Number Of Times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23942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7384714506134966"/>
          <c:y val="0.34938974617428109"/>
          <c:w val="0.21218224044654518"/>
          <c:h val="0.10672349217568786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Normalized Binomial</a:t>
            </a:r>
            <a:r>
              <a:rPr lang="en-US" sz="1800" baseline="0"/>
              <a:t> Distributions - 50% Likelihood</a:t>
            </a:r>
            <a:endParaRPr lang="en-US" sz="18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58366092741158"/>
          <c:y val="0.14700380310791966"/>
          <c:w val="0.83222579168300614"/>
          <c:h val="0.67237915724264574"/>
        </c:manualLayout>
      </c:layout>
      <c:scatterChart>
        <c:scatterStyle val="smoothMarker"/>
        <c:varyColors val="0"/>
        <c:ser>
          <c:idx val="0"/>
          <c:order val="0"/>
          <c:tx>
            <c:v>6 Events</c:v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chemeClr val="accent1"/>
                </a:solidFill>
              </a:ln>
              <a:effectLst/>
            </c:spPr>
          </c:marker>
          <c:xVal>
            <c:numRef>
              <c:f>'Normalized Pascal''s Triangle'!$E$28:$K$28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'Normalized Pascal''s Triangle'!$E$36:$K$36</c:f>
              <c:numCache>
                <c:formatCode>General</c:formatCode>
                <c:ptCount val="7"/>
                <c:pt idx="0">
                  <c:v>1.5625E-2</c:v>
                </c:pt>
                <c:pt idx="1">
                  <c:v>9.375E-2</c:v>
                </c:pt>
                <c:pt idx="2">
                  <c:v>0.234375</c:v>
                </c:pt>
                <c:pt idx="3">
                  <c:v>0.3125</c:v>
                </c:pt>
                <c:pt idx="4">
                  <c:v>0.234375</c:v>
                </c:pt>
                <c:pt idx="5">
                  <c:v>9.375E-2</c:v>
                </c:pt>
                <c:pt idx="6">
                  <c:v>1.5625E-2</c:v>
                </c:pt>
              </c:numCache>
            </c:numRef>
          </c:yVal>
          <c:smooth val="1"/>
        </c:ser>
        <c:ser>
          <c:idx val="1"/>
          <c:order val="1"/>
          <c:tx>
            <c:v>10 Events</c:v>
          </c:tx>
          <c:spPr>
            <a:ln w="3810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38100">
                <a:solidFill>
                  <a:schemeClr val="accent2"/>
                </a:solidFill>
                <a:prstDash val="sysDash"/>
              </a:ln>
              <a:effectLst/>
            </c:spPr>
          </c:marker>
          <c:xVal>
            <c:numRef>
              <c:f>'Normalized Pascal''s Triangle'!$E$28:$O$28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'Normalized Pascal''s Triangle'!$E$40:$O$40</c:f>
              <c:numCache>
                <c:formatCode>General</c:formatCode>
                <c:ptCount val="11"/>
                <c:pt idx="0">
                  <c:v>9.765625E-4</c:v>
                </c:pt>
                <c:pt idx="1">
                  <c:v>9.765625E-3</c:v>
                </c:pt>
                <c:pt idx="2">
                  <c:v>4.39453125E-2</c:v>
                </c:pt>
                <c:pt idx="3">
                  <c:v>0.1171875</c:v>
                </c:pt>
                <c:pt idx="4">
                  <c:v>0.205078125</c:v>
                </c:pt>
                <c:pt idx="5">
                  <c:v>0.24609375</c:v>
                </c:pt>
                <c:pt idx="6">
                  <c:v>0.205078125</c:v>
                </c:pt>
                <c:pt idx="7">
                  <c:v>0.1171875</c:v>
                </c:pt>
                <c:pt idx="8">
                  <c:v>4.39453125E-2</c:v>
                </c:pt>
                <c:pt idx="9">
                  <c:v>9.765625E-3</c:v>
                </c:pt>
                <c:pt idx="10">
                  <c:v>9.765625E-4</c:v>
                </c:pt>
              </c:numCache>
            </c:numRef>
          </c:yVal>
          <c:smooth val="1"/>
        </c:ser>
        <c:ser>
          <c:idx val="2"/>
          <c:order val="2"/>
          <c:tx>
            <c:v>14 Events</c:v>
          </c:tx>
          <c:spPr>
            <a:ln w="38100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38100">
                <a:solidFill>
                  <a:sysClr val="windowText" lastClr="000000"/>
                </a:solidFill>
                <a:prstDash val="sysDot"/>
              </a:ln>
              <a:effectLst/>
            </c:spPr>
          </c:marker>
          <c:xVal>
            <c:numRef>
              <c:f>'Normalized Pascal''s Triangle'!$E$28:$S$28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'Normalized Pascal''s Triangle'!$E$44:$S$44</c:f>
              <c:numCache>
                <c:formatCode>General</c:formatCode>
                <c:ptCount val="15"/>
                <c:pt idx="0">
                  <c:v>6.103515625E-5</c:v>
                </c:pt>
                <c:pt idx="1">
                  <c:v>8.544921875E-4</c:v>
                </c:pt>
                <c:pt idx="2">
                  <c:v>5.55419921875E-3</c:v>
                </c:pt>
                <c:pt idx="3">
                  <c:v>2.2216796875E-2</c:v>
                </c:pt>
                <c:pt idx="4">
                  <c:v>6.109619140625E-2</c:v>
                </c:pt>
                <c:pt idx="5">
                  <c:v>0.1221923828125</c:v>
                </c:pt>
                <c:pt idx="6">
                  <c:v>0.18328857421875</c:v>
                </c:pt>
                <c:pt idx="7">
                  <c:v>0.20947265625</c:v>
                </c:pt>
                <c:pt idx="8">
                  <c:v>0.18328857421875</c:v>
                </c:pt>
                <c:pt idx="9">
                  <c:v>0.1221923828125</c:v>
                </c:pt>
                <c:pt idx="10">
                  <c:v>6.109619140625E-2</c:v>
                </c:pt>
                <c:pt idx="11">
                  <c:v>2.2216796875E-2</c:v>
                </c:pt>
                <c:pt idx="12">
                  <c:v>5.55419921875E-3</c:v>
                </c:pt>
                <c:pt idx="13">
                  <c:v>8.544921875E-4</c:v>
                </c:pt>
                <c:pt idx="14">
                  <c:v>6.103515625E-5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59200"/>
        <c:axId val="93886336"/>
      </c:scatterChart>
      <c:valAx>
        <c:axId val="93859200"/>
        <c:scaling>
          <c:orientation val="minMax"/>
          <c:max val="1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Number Of Successes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86336"/>
        <c:crosses val="autoZero"/>
        <c:crossBetween val="midCat"/>
      </c:valAx>
      <c:valAx>
        <c:axId val="938863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Probability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592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553032249423533"/>
          <c:y val="0.27863541451036145"/>
          <c:w val="0.23686967518765425"/>
          <c:h val="0.288789597956382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5715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Probability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790529308836397"/>
          <c:y val="0.19480351414406533"/>
          <c:w val="0.82449693788276479"/>
          <c:h val="0.59104512977544477"/>
        </c:manualLayout>
      </c:layout>
      <c:scatterChart>
        <c:scatterStyle val="smoothMarker"/>
        <c:varyColors val="0"/>
        <c:ser>
          <c:idx val="1"/>
          <c:order val="0"/>
          <c:tx>
            <c:v>10 Events - .3 Likelihood</c:v>
          </c:tx>
          <c:spPr>
            <a:ln w="57150">
              <a:prstDash val="solid"/>
            </a:ln>
          </c:spPr>
          <c:marker>
            <c:symbol val="none"/>
          </c:marker>
          <c:xVal>
            <c:numRef>
              <c:f>'Cumulative Distribution Funct'!$C$6:$C$16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'Cumulative Distribution Funct'!$F$6:$F$16</c:f>
              <c:numCache>
                <c:formatCode>General</c:formatCode>
                <c:ptCount val="11"/>
                <c:pt idx="0">
                  <c:v>2.824752489999998E-2</c:v>
                </c:pt>
                <c:pt idx="1">
                  <c:v>0.14930834589999989</c:v>
                </c:pt>
                <c:pt idx="2">
                  <c:v>0.38278278639999974</c:v>
                </c:pt>
                <c:pt idx="3">
                  <c:v>0.64961071839999951</c:v>
                </c:pt>
                <c:pt idx="4">
                  <c:v>0.84973166739999939</c:v>
                </c:pt>
                <c:pt idx="5">
                  <c:v>0.9526510125999994</c:v>
                </c:pt>
                <c:pt idx="6">
                  <c:v>0.98940792159999935</c:v>
                </c:pt>
                <c:pt idx="7">
                  <c:v>0.99840961359999936</c:v>
                </c:pt>
                <c:pt idx="8">
                  <c:v>0.99985631409999931</c:v>
                </c:pt>
                <c:pt idx="9">
                  <c:v>0.99999409509999926</c:v>
                </c:pt>
                <c:pt idx="10">
                  <c:v>0.99999999999999922</c:v>
                </c:pt>
              </c:numCache>
            </c:numRef>
          </c:yVal>
          <c:smooth val="1"/>
        </c:ser>
        <c:ser>
          <c:idx val="0"/>
          <c:order val="1"/>
          <c:tx>
            <c:v>10 Events - .5 Likelihood</c:v>
          </c:tx>
          <c:spPr>
            <a:ln w="57150"/>
          </c:spPr>
          <c:marker>
            <c:symbol val="none"/>
          </c:marker>
          <c:xVal>
            <c:numRef>
              <c:f>'Cumulative Distribution Funct'!$C$6:$C$16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'Cumulative Distribution Funct'!$I$6:$I$16</c:f>
              <c:numCache>
                <c:formatCode>General</c:formatCode>
                <c:ptCount val="11"/>
                <c:pt idx="0">
                  <c:v>9.765625E-4</c:v>
                </c:pt>
                <c:pt idx="1">
                  <c:v>1.07421875E-2</c:v>
                </c:pt>
                <c:pt idx="2">
                  <c:v>5.46875E-2</c:v>
                </c:pt>
                <c:pt idx="3">
                  <c:v>0.171875</c:v>
                </c:pt>
                <c:pt idx="4">
                  <c:v>0.376953125</c:v>
                </c:pt>
                <c:pt idx="5">
                  <c:v>0.623046875</c:v>
                </c:pt>
                <c:pt idx="6">
                  <c:v>0.828125</c:v>
                </c:pt>
                <c:pt idx="7">
                  <c:v>0.9453125</c:v>
                </c:pt>
                <c:pt idx="8">
                  <c:v>0.9892578125</c:v>
                </c:pt>
                <c:pt idx="9">
                  <c:v>0.9990234375</c:v>
                </c:pt>
                <c:pt idx="10">
                  <c:v>1</c:v>
                </c:pt>
              </c:numCache>
            </c:numRef>
          </c:yVal>
          <c:smooth val="1"/>
        </c:ser>
        <c:ser>
          <c:idx val="2"/>
          <c:order val="2"/>
          <c:tx>
            <c:v>10 Events - .7 Likelihood</c:v>
          </c:tx>
          <c:spPr>
            <a:ln w="571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xVal>
            <c:numRef>
              <c:f>'Cumulative Distribution Funct'!$C$6:$C$16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'Cumulative Distribution Funct'!$L$6:$L$16</c:f>
              <c:numCache>
                <c:formatCode>General</c:formatCode>
                <c:ptCount val="11"/>
                <c:pt idx="0">
                  <c:v>5.9049000000000076E-6</c:v>
                </c:pt>
                <c:pt idx="1">
                  <c:v>1.4368590000000018E-4</c:v>
                </c:pt>
                <c:pt idx="2">
                  <c:v>1.5903864000000017E-3</c:v>
                </c:pt>
                <c:pt idx="3">
                  <c:v>1.0592078400000008E-2</c:v>
                </c:pt>
                <c:pt idx="4">
                  <c:v>4.7348987400000021E-2</c:v>
                </c:pt>
                <c:pt idx="5">
                  <c:v>0.15026833260000005</c:v>
                </c:pt>
                <c:pt idx="6">
                  <c:v>0.35038928160000005</c:v>
                </c:pt>
                <c:pt idx="7">
                  <c:v>0.61721721360000004</c:v>
                </c:pt>
                <c:pt idx="8">
                  <c:v>0.85069165410000003</c:v>
                </c:pt>
                <c:pt idx="9">
                  <c:v>0.97175247509999996</c:v>
                </c:pt>
                <c:pt idx="10">
                  <c:v>0.99999999999999989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44320"/>
        <c:axId val="87232512"/>
      </c:scatterChart>
      <c:valAx>
        <c:axId val="87144320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Number Of Events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7232512"/>
        <c:crosses val="autoZero"/>
        <c:crossBetween val="midCat"/>
      </c:valAx>
      <c:valAx>
        <c:axId val="87232512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Cumulative Probability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7144320"/>
        <c:crosses val="autoZero"/>
        <c:crossBetween val="midCat"/>
        <c:majorUnit val="0.2"/>
      </c:valAx>
    </c:plotArea>
    <c:legend>
      <c:legendPos val="r"/>
      <c:layout>
        <c:manualLayout>
          <c:xMode val="edge"/>
          <c:yMode val="edge"/>
          <c:x val="0.57587505428043861"/>
          <c:y val="0.62050636402498727"/>
          <c:w val="0.42073665791776027"/>
          <c:h val="0.14418853510211399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Probability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790529308836397"/>
          <c:y val="0.19480351414406533"/>
          <c:w val="0.82449693788276479"/>
          <c:h val="0.59104512977544477"/>
        </c:manualLayout>
      </c:layout>
      <c:scatterChart>
        <c:scatterStyle val="smoothMarker"/>
        <c:varyColors val="0"/>
        <c:ser>
          <c:idx val="0"/>
          <c:order val="0"/>
          <c:tx>
            <c:v>10 Events - .5 Likelihood</c:v>
          </c:tx>
          <c:spPr>
            <a:ln w="57150"/>
          </c:spPr>
          <c:marker>
            <c:symbol val="none"/>
          </c:marker>
          <c:xVal>
            <c:numRef>
              <c:f>'Cumulative Distribution Funct'!$C$6:$C$16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'Cumulative Distribution Funct'!$I$6:$I$16</c:f>
              <c:numCache>
                <c:formatCode>General</c:formatCode>
                <c:ptCount val="11"/>
                <c:pt idx="0">
                  <c:v>9.765625E-4</c:v>
                </c:pt>
                <c:pt idx="1">
                  <c:v>1.07421875E-2</c:v>
                </c:pt>
                <c:pt idx="2">
                  <c:v>5.46875E-2</c:v>
                </c:pt>
                <c:pt idx="3">
                  <c:v>0.171875</c:v>
                </c:pt>
                <c:pt idx="4">
                  <c:v>0.376953125</c:v>
                </c:pt>
                <c:pt idx="5">
                  <c:v>0.623046875</c:v>
                </c:pt>
                <c:pt idx="6">
                  <c:v>0.828125</c:v>
                </c:pt>
                <c:pt idx="7">
                  <c:v>0.9453125</c:v>
                </c:pt>
                <c:pt idx="8">
                  <c:v>0.9892578125</c:v>
                </c:pt>
                <c:pt idx="9">
                  <c:v>0.9990234375</c:v>
                </c:pt>
                <c:pt idx="10">
                  <c:v>1</c:v>
                </c:pt>
              </c:numCache>
            </c:numRef>
          </c:yVal>
          <c:smooth val="1"/>
        </c:ser>
        <c:ser>
          <c:idx val="2"/>
          <c:order val="1"/>
          <c:tx>
            <c:v>30 Events - .5 Likelihood</c:v>
          </c:tx>
          <c:spPr>
            <a:ln w="571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xVal>
            <c:numRef>
              <c:f>'Cumulative Distribution Funct'!$C$6:$C$36</c:f>
              <c:numCache>
                <c:formatCode>General</c:formatCode>
                <c:ptCount val="3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'Cumulative Distribution Funct'!$O$6:$O$36</c:f>
              <c:numCache>
                <c:formatCode>General</c:formatCode>
                <c:ptCount val="30"/>
                <c:pt idx="0">
                  <c:v>9.3132257461547852E-10</c:v>
                </c:pt>
                <c:pt idx="1">
                  <c:v>2.8870999813079834E-8</c:v>
                </c:pt>
                <c:pt idx="2">
                  <c:v>4.3399631977081299E-7</c:v>
                </c:pt>
                <c:pt idx="3">
                  <c:v>4.2151659727096558E-6</c:v>
                </c:pt>
                <c:pt idx="4">
                  <c:v>2.9738061130046848E-5</c:v>
                </c:pt>
                <c:pt idx="5">
                  <c:v>1.6245711594820023E-4</c:v>
                </c:pt>
                <c:pt idx="6">
                  <c:v>7.1545317769050587E-4</c:v>
                </c:pt>
                <c:pt idx="7">
                  <c:v>2.6114396750926976E-3</c:v>
                </c:pt>
                <c:pt idx="8">
                  <c:v>8.0624008551239967E-3</c:v>
                </c:pt>
                <c:pt idx="9">
                  <c:v>2.1386972628533844E-2</c:v>
                </c:pt>
                <c:pt idx="10">
                  <c:v>4.9368573352694511E-2</c:v>
                </c:pt>
                <c:pt idx="11">
                  <c:v>0.10024421103298661</c:v>
                </c:pt>
                <c:pt idx="12">
                  <c:v>0.18079730402678251</c:v>
                </c:pt>
                <c:pt idx="13">
                  <c:v>0.29233235586434603</c:v>
                </c:pt>
                <c:pt idx="14">
                  <c:v>0.42776777595281601</c:v>
                </c:pt>
                <c:pt idx="15">
                  <c:v>0.57223222404718399</c:v>
                </c:pt>
                <c:pt idx="16">
                  <c:v>0.70766764413565397</c:v>
                </c:pt>
                <c:pt idx="17">
                  <c:v>0.81920269597321749</c:v>
                </c:pt>
                <c:pt idx="18">
                  <c:v>0.89975578896701336</c:v>
                </c:pt>
                <c:pt idx="19">
                  <c:v>0.97861302737146616</c:v>
                </c:pt>
                <c:pt idx="20">
                  <c:v>0.991937599144876</c:v>
                </c:pt>
                <c:pt idx="21">
                  <c:v>0.9973885603249073</c:v>
                </c:pt>
                <c:pt idx="22">
                  <c:v>0.99928454682230949</c:v>
                </c:pt>
                <c:pt idx="23">
                  <c:v>0.9998375428840518</c:v>
                </c:pt>
                <c:pt idx="24">
                  <c:v>0.99997026193886995</c:v>
                </c:pt>
                <c:pt idx="25">
                  <c:v>0.99999578483402729</c:v>
                </c:pt>
                <c:pt idx="26">
                  <c:v>0.99999956600368023</c:v>
                </c:pt>
                <c:pt idx="27">
                  <c:v>0.99999997112900019</c:v>
                </c:pt>
                <c:pt idx="28">
                  <c:v>0.99999999906867743</c:v>
                </c:pt>
                <c:pt idx="29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245952"/>
        <c:axId val="87247872"/>
      </c:scatterChart>
      <c:valAx>
        <c:axId val="87245952"/>
        <c:scaling>
          <c:orientation val="minMax"/>
          <c:max val="3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Number Of Events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7247872"/>
        <c:crosses val="autoZero"/>
        <c:crossBetween val="midCat"/>
      </c:valAx>
      <c:valAx>
        <c:axId val="87247872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Cumulative Probability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7245952"/>
        <c:crosses val="autoZero"/>
        <c:crossBetween val="midCat"/>
        <c:majorUnit val="0.2"/>
      </c:valAx>
    </c:plotArea>
    <c:legend>
      <c:legendPos val="r"/>
      <c:layout>
        <c:manualLayout>
          <c:xMode val="edge"/>
          <c:yMode val="edge"/>
          <c:x val="0.57587505428043861"/>
          <c:y val="0.62050636402498727"/>
          <c:w val="0.42073665791776027"/>
          <c:h val="0.14418853510211399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Probability Mass Function - 100 Events, 55% Likelihood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Blackjack!$C$11:$C$111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Blackjack!$D$11:$D$111</c:f>
              <c:numCache>
                <c:formatCode>General</c:formatCode>
                <c:ptCount val="101"/>
                <c:pt idx="0">
                  <c:v>2.0953249170398378E-35</c:v>
                </c:pt>
                <c:pt idx="1">
                  <c:v>2.5609526763820247E-33</c:v>
                </c:pt>
                <c:pt idx="2">
                  <c:v>1.549376369211125E-31</c:v>
                </c:pt>
                <c:pt idx="3">
                  <c:v>6.1860286148503472E-30</c:v>
                </c:pt>
                <c:pt idx="4">
                  <c:v>1.8334701477903668E-28</c:v>
                </c:pt>
                <c:pt idx="5">
                  <c:v>4.3025432801480622E-27</c:v>
                </c:pt>
                <c:pt idx="6">
                  <c:v>8.3262180143606019E-26</c:v>
                </c:pt>
                <c:pt idx="7">
                  <c:v>1.3665570518807717E-24</c:v>
                </c:pt>
                <c:pt idx="8">
                  <c:v>1.9416498112139308E-23</c:v>
                </c:pt>
                <c:pt idx="9">
                  <c:v>2.4258637147512322E-22</c:v>
                </c:pt>
                <c:pt idx="10">
                  <c:v>2.6980995316288726E-21</c:v>
                </c:pt>
                <c:pt idx="11">
                  <c:v>2.6980995316288731E-20</c:v>
                </c:pt>
                <c:pt idx="12">
                  <c:v>2.4457772606154312E-19</c:v>
                </c:pt>
                <c:pt idx="13">
                  <c:v>2.0235148617741344E-18</c:v>
                </c:pt>
                <c:pt idx="14">
                  <c:v>1.536907716442736E-17</c:v>
                </c:pt>
                <c:pt idx="15">
                  <c:v>1.0769738516702434E-16</c:v>
                </c:pt>
                <c:pt idx="16">
                  <c:v>6.9928510507755446E-16</c:v>
                </c:pt>
                <c:pt idx="17">
                  <c:v>4.2231335757624828E-15</c:v>
                </c:pt>
                <c:pt idx="18">
                  <c:v>2.3800746633772516E-14</c:v>
                </c:pt>
                <c:pt idx="19">
                  <c:v>1.2554545885182938E-13</c:v>
                </c:pt>
                <c:pt idx="20">
                  <c:v>6.214500213165555E-13</c:v>
                </c:pt>
                <c:pt idx="21">
                  <c:v>2.8935239087754979E-12</c:v>
                </c:pt>
                <c:pt idx="22">
                  <c:v>1.2699354932959129E-11</c:v>
                </c:pt>
                <c:pt idx="23">
                  <c:v>5.2637905954004478E-11</c:v>
                </c:pt>
                <c:pt idx="24">
                  <c:v>2.0640882566223072E-10</c:v>
                </c:pt>
                <c:pt idx="25">
                  <c:v>7.6692345890499938E-10</c:v>
                </c:pt>
                <c:pt idx="26">
                  <c:v>2.7038968102419857E-9</c:v>
                </c:pt>
                <c:pt idx="27">
                  <c:v>9.057497956942289E-9</c:v>
                </c:pt>
                <c:pt idx="28">
                  <c:v>2.8861789124701044E-8</c:v>
                </c:pt>
                <c:pt idx="29">
                  <c:v>8.7580601481851464E-8</c:v>
                </c:pt>
                <c:pt idx="30">
                  <c:v>2.5333499910120734E-7</c:v>
                </c:pt>
                <c:pt idx="31">
                  <c:v>6.9916827708935332E-7</c:v>
                </c:pt>
                <c:pt idx="32">
                  <c:v>1.8425997302459011E-6</c:v>
                </c:pt>
                <c:pt idx="33">
                  <c:v>4.6406215428415345E-6</c:v>
                </c:pt>
                <c:pt idx="34">
                  <c:v>1.117692182050395E-5</c:v>
                </c:pt>
                <c:pt idx="35">
                  <c:v>2.5760143624399572E-5</c:v>
                </c:pt>
                <c:pt idx="36">
                  <c:v>5.6847230529153424E-5</c:v>
                </c:pt>
                <c:pt idx="37">
                  <c:v>1.2018153240998216E-4</c:v>
                </c:pt>
                <c:pt idx="38">
                  <c:v>2.435257367254898E-4</c:v>
                </c:pt>
                <c:pt idx="39">
                  <c:v>4.731753630962513E-4</c:v>
                </c:pt>
                <c:pt idx="40">
                  <c:v>8.8194630177106863E-4</c:v>
                </c:pt>
                <c:pt idx="41">
                  <c:v>1.5774649299970327E-3</c:v>
                </c:pt>
                <c:pt idx="42">
                  <c:v>2.7083987819261231E-3</c:v>
                </c:pt>
                <c:pt idx="43">
                  <c:v>4.4650088446223975E-3</c:v>
                </c:pt>
                <c:pt idx="44">
                  <c:v>7.0695973373187931E-3</c:v>
                </c:pt>
                <c:pt idx="45">
                  <c:v>1.0752770271082424E-2</c:v>
                </c:pt>
                <c:pt idx="46">
                  <c:v>1.5713589405808852E-2</c:v>
                </c:pt>
                <c:pt idx="47">
                  <c:v>2.2065891506029431E-2</c:v>
                </c:pt>
                <c:pt idx="48">
                  <c:v>2.9778737842627721E-2</c:v>
                </c:pt>
                <c:pt idx="49">
                  <c:v>3.8624576067988775E-2</c:v>
                </c:pt>
                <c:pt idx="50">
                  <c:v>4.8151971498092659E-2</c:v>
                </c:pt>
                <c:pt idx="51">
                  <c:v>5.7698440792921524E-2</c:v>
                </c:pt>
                <c:pt idx="52">
                  <c:v>6.6451836725181054E-2</c:v>
                </c:pt>
                <c:pt idx="53">
                  <c:v>7.3556750085734937E-2</c:v>
                </c:pt>
                <c:pt idx="54">
                  <c:v>7.8248641552109033E-2</c:v>
                </c:pt>
                <c:pt idx="55">
                  <c:v>7.9987500253267077E-2</c:v>
                </c:pt>
                <c:pt idx="56">
                  <c:v>7.8559152034458693E-2</c:v>
                </c:pt>
                <c:pt idx="57">
                  <c:v>7.411818632490845E-2</c:v>
                </c:pt>
                <c:pt idx="58">
                  <c:v>6.7160732053030039E-2</c:v>
                </c:pt>
                <c:pt idx="59">
                  <c:v>5.8433631277777572E-2</c:v>
                </c:pt>
                <c:pt idx="60">
                  <c:v>4.8802903159773509E-2</c:v>
                </c:pt>
                <c:pt idx="61">
                  <c:v>3.9113437869399539E-2</c:v>
                </c:pt>
                <c:pt idx="62">
                  <c:v>3.0071083953355542E-2</c:v>
                </c:pt>
                <c:pt idx="63">
                  <c:v>2.2168806159616642E-2</c:v>
                </c:pt>
                <c:pt idx="64">
                  <c:v>1.5664416852368E-2</c:v>
                </c:pt>
                <c:pt idx="65">
                  <c:v>1.0603605253910641E-2</c:v>
                </c:pt>
                <c:pt idx="66">
                  <c:v>6.8727071090161603E-3</c:v>
                </c:pt>
                <c:pt idx="67">
                  <c:v>4.2626740609818369E-3</c:v>
                </c:pt>
                <c:pt idx="68">
                  <c:v>2.5283507910725577E-3</c:v>
                </c:pt>
                <c:pt idx="69">
                  <c:v>1.433139256775427E-3</c:v>
                </c:pt>
                <c:pt idx="70">
                  <c:v>7.7571505803241412E-4</c:v>
                </c:pt>
                <c:pt idx="71">
                  <c:v>4.0060402058012017E-4</c:v>
                </c:pt>
                <c:pt idx="72">
                  <c:v>1.9721092988434936E-4</c:v>
                </c:pt>
                <c:pt idx="73">
                  <c:v>9.2452003659634067E-5</c:v>
                </c:pt>
                <c:pt idx="74">
                  <c:v>4.1228596226593588E-5</c:v>
                </c:pt>
                <c:pt idx="75">
                  <c:v>1.7468708919712243E-5</c:v>
                </c:pt>
                <c:pt idx="76">
                  <c:v>7.0232382352644291E-6</c:v>
                </c:pt>
                <c:pt idx="77">
                  <c:v>2.6755193277197815E-6</c:v>
                </c:pt>
                <c:pt idx="78">
                  <c:v>9.6425411668533523E-7</c:v>
                </c:pt>
                <c:pt idx="79">
                  <c:v>3.2819901017981874E-7</c:v>
                </c:pt>
                <c:pt idx="80">
                  <c:v>1.0529718243269187E-7</c:v>
                </c:pt>
                <c:pt idx="81">
                  <c:v>3.1776927483116889E-8</c:v>
                </c:pt>
                <c:pt idx="82">
                  <c:v>8.9991569701509879E-9</c:v>
                </c:pt>
                <c:pt idx="83">
                  <c:v>2.3853187149797808E-9</c:v>
                </c:pt>
                <c:pt idx="84">
                  <c:v>5.9001931177409967E-10</c:v>
                </c:pt>
                <c:pt idx="85">
                  <c:v>1.3574300506175364E-10</c:v>
                </c:pt>
                <c:pt idx="86">
                  <c:v>2.8937462319366089E-11</c:v>
                </c:pt>
                <c:pt idx="87">
                  <c:v>5.6914038278191272E-12</c:v>
                </c:pt>
                <c:pt idx="88">
                  <c:v>1.0276145800228985E-12</c:v>
                </c:pt>
                <c:pt idx="89">
                  <c:v>1.6934472479778111E-13</c:v>
                </c:pt>
                <c:pt idx="90">
                  <c:v>2.5297174938927803E-14</c:v>
                </c:pt>
                <c:pt idx="91">
                  <c:v>3.3976669637143563E-15</c:v>
                </c:pt>
                <c:pt idx="92">
                  <c:v>4.0624278913976006E-16</c:v>
                </c:pt>
                <c:pt idx="93">
                  <c:v>4.271130877455064E-17</c:v>
                </c:pt>
                <c:pt idx="94">
                  <c:v>3.8874359050122939E-18</c:v>
                </c:pt>
                <c:pt idx="95">
                  <c:v>3.0008277161498408E-19</c:v>
                </c:pt>
                <c:pt idx="96">
                  <c:v>1.9102491248639038E-20</c:v>
                </c:pt>
                <c:pt idx="97">
                  <c:v>9.6278306407802733E-22</c:v>
                </c:pt>
                <c:pt idx="98">
                  <c:v>3.6022495594756133E-23</c:v>
                </c:pt>
                <c:pt idx="99">
                  <c:v>8.8944433567299113E-25</c:v>
                </c:pt>
                <c:pt idx="100">
                  <c:v>1.0870986324892116E-26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287296"/>
        <c:axId val="87289216"/>
      </c:scatterChart>
      <c:valAx>
        <c:axId val="87287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Hands Won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7289216"/>
        <c:crosses val="autoZero"/>
        <c:crossBetween val="midCat"/>
      </c:valAx>
      <c:valAx>
        <c:axId val="87289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Probability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72872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Distribution</a:t>
            </a:r>
            <a:r>
              <a:rPr lang="en-US" baseline="0"/>
              <a:t> </a:t>
            </a:r>
            <a:r>
              <a:rPr lang="en-US"/>
              <a:t>Function - 100 Events, 55% Likelihood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Blackjack!$C$11:$C$111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Blackjack!$E$11:$E$111</c:f>
              <c:numCache>
                <c:formatCode>General</c:formatCode>
                <c:ptCount val="101"/>
                <c:pt idx="0">
                  <c:v>2.0953249170398378E-35</c:v>
                </c:pt>
                <c:pt idx="1">
                  <c:v>2.581905925552423E-33</c:v>
                </c:pt>
                <c:pt idx="2">
                  <c:v>1.5751954284666492E-31</c:v>
                </c:pt>
                <c:pt idx="3">
                  <c:v>6.3435481576970128E-30</c:v>
                </c:pt>
                <c:pt idx="4">
                  <c:v>1.896905629367337E-28</c:v>
                </c:pt>
                <c:pt idx="5">
                  <c:v>4.4922338430847959E-27</c:v>
                </c:pt>
                <c:pt idx="6">
                  <c:v>8.7754413986690816E-26</c:v>
                </c:pt>
                <c:pt idx="7">
                  <c:v>1.4543114658674625E-24</c:v>
                </c:pt>
                <c:pt idx="8">
                  <c:v>2.0870809578006771E-23</c:v>
                </c:pt>
                <c:pt idx="9">
                  <c:v>2.6345718105312999E-22</c:v>
                </c:pt>
                <c:pt idx="10">
                  <c:v>2.9615567126820024E-21</c:v>
                </c:pt>
                <c:pt idx="11">
                  <c:v>2.9942552028970735E-20</c:v>
                </c:pt>
                <c:pt idx="12">
                  <c:v>2.7452027809051388E-19</c:v>
                </c:pt>
                <c:pt idx="13">
                  <c:v>2.2980351398646482E-18</c:v>
                </c:pt>
                <c:pt idx="14">
                  <c:v>1.7667112304292008E-17</c:v>
                </c:pt>
                <c:pt idx="15">
                  <c:v>1.2536449747131636E-16</c:v>
                </c:pt>
                <c:pt idx="16">
                  <c:v>8.2464960254887079E-16</c:v>
                </c:pt>
                <c:pt idx="17">
                  <c:v>5.0477831783113537E-15</c:v>
                </c:pt>
                <c:pt idx="18">
                  <c:v>2.884852981208387E-14</c:v>
                </c:pt>
                <c:pt idx="19">
                  <c:v>1.5439398866391324E-13</c:v>
                </c:pt>
                <c:pt idx="20">
                  <c:v>7.7584400998046879E-13</c:v>
                </c:pt>
                <c:pt idx="21">
                  <c:v>3.6693679187559671E-12</c:v>
                </c:pt>
                <c:pt idx="22">
                  <c:v>1.6368722851715096E-11</c:v>
                </c:pt>
                <c:pt idx="23">
                  <c:v>6.9006628805719574E-11</c:v>
                </c:pt>
                <c:pt idx="24">
                  <c:v>2.7541545446795028E-10</c:v>
                </c:pt>
                <c:pt idx="25">
                  <c:v>1.0423389133729496E-9</c:v>
                </c:pt>
                <c:pt idx="26">
                  <c:v>3.7462357236149352E-9</c:v>
                </c:pt>
                <c:pt idx="27">
                  <c:v>1.2803733680557225E-8</c:v>
                </c:pt>
                <c:pt idx="28">
                  <c:v>4.1665522805258272E-8</c:v>
                </c:pt>
                <c:pt idx="29">
                  <c:v>1.2924612428710975E-7</c:v>
                </c:pt>
                <c:pt idx="30">
                  <c:v>3.8258112338831709E-7</c:v>
                </c:pt>
                <c:pt idx="31">
                  <c:v>1.0817494004776705E-6</c:v>
                </c:pt>
                <c:pt idx="32">
                  <c:v>2.9243491307235714E-6</c:v>
                </c:pt>
                <c:pt idx="33">
                  <c:v>7.5649706735651059E-6</c:v>
                </c:pt>
                <c:pt idx="34">
                  <c:v>1.8741892494069055E-5</c:v>
                </c:pt>
                <c:pt idx="35">
                  <c:v>4.4502036118468624E-5</c:v>
                </c:pt>
                <c:pt idx="36">
                  <c:v>1.0134926664762204E-4</c:v>
                </c:pt>
                <c:pt idx="37">
                  <c:v>2.2153079905760421E-4</c:v>
                </c:pt>
                <c:pt idx="38">
                  <c:v>4.6505653578309404E-4</c:v>
                </c:pt>
                <c:pt idx="39">
                  <c:v>9.382318988793454E-4</c:v>
                </c:pt>
                <c:pt idx="40">
                  <c:v>1.820178200650414E-3</c:v>
                </c:pt>
                <c:pt idx="41">
                  <c:v>3.3976431306474465E-3</c:v>
                </c:pt>
                <c:pt idx="42">
                  <c:v>6.1060419125735701E-3</c:v>
                </c:pt>
                <c:pt idx="43">
                  <c:v>1.0571050757195968E-2</c:v>
                </c:pt>
                <c:pt idx="44">
                  <c:v>1.7640648094514759E-2</c:v>
                </c:pt>
                <c:pt idx="45">
                  <c:v>2.8393418365597181E-2</c:v>
                </c:pt>
                <c:pt idx="46">
                  <c:v>4.4107007771406033E-2</c:v>
                </c:pt>
                <c:pt idx="47">
                  <c:v>6.6172899277435471E-2</c:v>
                </c:pt>
                <c:pt idx="48">
                  <c:v>9.5951637120063188E-2</c:v>
                </c:pt>
                <c:pt idx="49">
                  <c:v>0.13457621318805196</c:v>
                </c:pt>
                <c:pt idx="50">
                  <c:v>0.18272818468614463</c:v>
                </c:pt>
                <c:pt idx="51">
                  <c:v>0.24042662547906615</c:v>
                </c:pt>
                <c:pt idx="52">
                  <c:v>0.30687846220424719</c:v>
                </c:pt>
                <c:pt idx="53">
                  <c:v>0.38043521228998212</c:v>
                </c:pt>
                <c:pt idx="54">
                  <c:v>0.45868385384209115</c:v>
                </c:pt>
                <c:pt idx="55">
                  <c:v>0.53867135409535827</c:v>
                </c:pt>
                <c:pt idx="56">
                  <c:v>0.617230506129817</c:v>
                </c:pt>
                <c:pt idx="57">
                  <c:v>0.69134869245472541</c:v>
                </c:pt>
                <c:pt idx="58">
                  <c:v>0.75850942450775549</c:v>
                </c:pt>
                <c:pt idx="59">
                  <c:v>0.81694305578553306</c:v>
                </c:pt>
                <c:pt idx="60">
                  <c:v>0.86574595894530659</c:v>
                </c:pt>
                <c:pt idx="61">
                  <c:v>0.90485939681470617</c:v>
                </c:pt>
                <c:pt idx="62">
                  <c:v>0.93493048076806173</c:v>
                </c:pt>
                <c:pt idx="63">
                  <c:v>0.95709928692767843</c:v>
                </c:pt>
                <c:pt idx="64">
                  <c:v>0.9727637037800464</c:v>
                </c:pt>
                <c:pt idx="65">
                  <c:v>0.98336730903395708</c:v>
                </c:pt>
                <c:pt idx="66">
                  <c:v>0.99024001614297319</c:v>
                </c:pt>
                <c:pt idx="67">
                  <c:v>0.99450269020395499</c:v>
                </c:pt>
                <c:pt idx="68">
                  <c:v>0.9970310409950276</c:v>
                </c:pt>
                <c:pt idx="69">
                  <c:v>0.99846418025180306</c:v>
                </c:pt>
                <c:pt idx="70">
                  <c:v>0.99923989530983548</c:v>
                </c:pt>
                <c:pt idx="71">
                  <c:v>0.99964049933041565</c:v>
                </c:pt>
                <c:pt idx="72">
                  <c:v>0.99983771026029999</c:v>
                </c:pt>
                <c:pt idx="73">
                  <c:v>0.99993016226395959</c:v>
                </c:pt>
                <c:pt idx="74">
                  <c:v>0.99997139086018616</c:v>
                </c:pt>
                <c:pt idx="75">
                  <c:v>0.99998885956910588</c:v>
                </c:pt>
                <c:pt idx="76">
                  <c:v>0.9999958828073412</c:v>
                </c:pt>
                <c:pt idx="77">
                  <c:v>0.99999855832666895</c:v>
                </c:pt>
                <c:pt idx="78">
                  <c:v>0.99999952258078562</c:v>
                </c:pt>
                <c:pt idx="79">
                  <c:v>0.99999985077979581</c:v>
                </c:pt>
                <c:pt idx="80">
                  <c:v>0.99999995607697822</c:v>
                </c:pt>
                <c:pt idx="81">
                  <c:v>0.99999998785390576</c:v>
                </c:pt>
                <c:pt idx="82">
                  <c:v>0.99999999685306273</c:v>
                </c:pt>
                <c:pt idx="83">
                  <c:v>0.99999999923838145</c:v>
                </c:pt>
                <c:pt idx="84">
                  <c:v>0.99999999982840082</c:v>
                </c:pt>
                <c:pt idx="85">
                  <c:v>0.99999999996414379</c:v>
                </c:pt>
                <c:pt idx="86">
                  <c:v>0.9999999999930812</c:v>
                </c:pt>
                <c:pt idx="87">
                  <c:v>0.99999999999877265</c:v>
                </c:pt>
                <c:pt idx="88">
                  <c:v>0.99999999999980027</c:v>
                </c:pt>
                <c:pt idx="89">
                  <c:v>0.99999999999996958</c:v>
                </c:pt>
                <c:pt idx="90">
                  <c:v>0.99999999999999489</c:v>
                </c:pt>
                <c:pt idx="91">
                  <c:v>0.99999999999999833</c:v>
                </c:pt>
                <c:pt idx="92">
                  <c:v>0.99999999999999878</c:v>
                </c:pt>
                <c:pt idx="93">
                  <c:v>0.99999999999999878</c:v>
                </c:pt>
                <c:pt idx="94">
                  <c:v>0.99999999999999878</c:v>
                </c:pt>
                <c:pt idx="95">
                  <c:v>0.99999999999999878</c:v>
                </c:pt>
                <c:pt idx="96">
                  <c:v>0.99999999999999878</c:v>
                </c:pt>
                <c:pt idx="97">
                  <c:v>0.99999999999999878</c:v>
                </c:pt>
                <c:pt idx="98">
                  <c:v>0.99999999999999878</c:v>
                </c:pt>
                <c:pt idx="99">
                  <c:v>0.99999999999999878</c:v>
                </c:pt>
                <c:pt idx="100">
                  <c:v>0.99999999999999878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302784"/>
        <c:axId val="99313152"/>
      </c:scatterChart>
      <c:valAx>
        <c:axId val="9930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Hands Won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9313152"/>
        <c:crosses val="autoZero"/>
        <c:crossBetween val="midCat"/>
      </c:valAx>
      <c:valAx>
        <c:axId val="99313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Probability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93027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455839</xdr:colOff>
      <xdr:row>18</xdr:row>
      <xdr:rowOff>346982</xdr:rowOff>
    </xdr:from>
    <xdr:to>
      <xdr:col>12</xdr:col>
      <xdr:colOff>204107</xdr:colOff>
      <xdr:row>19</xdr:row>
      <xdr:rowOff>136071</xdr:rowOff>
    </xdr:to>
    <xdr:cxnSp macro="">
      <xdr:nvCxnSpPr>
        <xdr:cNvPr id="3" name="Straight Arrow Connector 2"/>
        <xdr:cNvCxnSpPr/>
      </xdr:nvCxnSpPr>
      <xdr:spPr>
        <a:xfrm flipH="1">
          <a:off x="7041696" y="3585482"/>
          <a:ext cx="340179" cy="19050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431347</xdr:colOff>
      <xdr:row>19</xdr:row>
      <xdr:rowOff>329293</xdr:rowOff>
    </xdr:from>
    <xdr:to>
      <xdr:col>11</xdr:col>
      <xdr:colOff>179615</xdr:colOff>
      <xdr:row>20</xdr:row>
      <xdr:rowOff>118383</xdr:rowOff>
    </xdr:to>
    <xdr:cxnSp macro="">
      <xdr:nvCxnSpPr>
        <xdr:cNvPr id="4" name="Straight Arrow Connector 3"/>
        <xdr:cNvCxnSpPr/>
      </xdr:nvCxnSpPr>
      <xdr:spPr>
        <a:xfrm flipH="1">
          <a:off x="6425293" y="3969204"/>
          <a:ext cx="340179" cy="19050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393246</xdr:colOff>
      <xdr:row>20</xdr:row>
      <xdr:rowOff>359229</xdr:rowOff>
    </xdr:from>
    <xdr:to>
      <xdr:col>10</xdr:col>
      <xdr:colOff>141515</xdr:colOff>
      <xdr:row>21</xdr:row>
      <xdr:rowOff>148318</xdr:rowOff>
    </xdr:to>
    <xdr:cxnSp macro="">
      <xdr:nvCxnSpPr>
        <xdr:cNvPr id="5" name="Straight Arrow Connector 4"/>
        <xdr:cNvCxnSpPr/>
      </xdr:nvCxnSpPr>
      <xdr:spPr>
        <a:xfrm flipH="1">
          <a:off x="5795282" y="4400550"/>
          <a:ext cx="340179" cy="19050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429986</xdr:colOff>
      <xdr:row>21</xdr:row>
      <xdr:rowOff>327932</xdr:rowOff>
    </xdr:from>
    <xdr:to>
      <xdr:col>9</xdr:col>
      <xdr:colOff>157843</xdr:colOff>
      <xdr:row>22</xdr:row>
      <xdr:rowOff>117021</xdr:rowOff>
    </xdr:to>
    <xdr:cxnSp macro="">
      <xdr:nvCxnSpPr>
        <xdr:cNvPr id="6" name="Straight Arrow Connector 5"/>
        <xdr:cNvCxnSpPr/>
      </xdr:nvCxnSpPr>
      <xdr:spPr>
        <a:xfrm flipH="1">
          <a:off x="5219700" y="4770664"/>
          <a:ext cx="340179" cy="19050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412296</xdr:colOff>
      <xdr:row>22</xdr:row>
      <xdr:rowOff>317046</xdr:rowOff>
    </xdr:from>
    <xdr:to>
      <xdr:col>8</xdr:col>
      <xdr:colOff>140154</xdr:colOff>
      <xdr:row>23</xdr:row>
      <xdr:rowOff>106135</xdr:rowOff>
    </xdr:to>
    <xdr:cxnSp macro="">
      <xdr:nvCxnSpPr>
        <xdr:cNvPr id="7" name="Straight Arrow Connector 6"/>
        <xdr:cNvCxnSpPr/>
      </xdr:nvCxnSpPr>
      <xdr:spPr>
        <a:xfrm flipH="1">
          <a:off x="4589689" y="5161189"/>
          <a:ext cx="340179" cy="19050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381000</xdr:colOff>
      <xdr:row>22</xdr:row>
      <xdr:rowOff>312964</xdr:rowOff>
    </xdr:from>
    <xdr:to>
      <xdr:col>10</xdr:col>
      <xdr:colOff>129269</xdr:colOff>
      <xdr:row>23</xdr:row>
      <xdr:rowOff>102053</xdr:rowOff>
    </xdr:to>
    <xdr:cxnSp macro="">
      <xdr:nvCxnSpPr>
        <xdr:cNvPr id="8" name="Straight Arrow Connector 7"/>
        <xdr:cNvCxnSpPr/>
      </xdr:nvCxnSpPr>
      <xdr:spPr>
        <a:xfrm flipH="1">
          <a:off x="5783036" y="5157107"/>
          <a:ext cx="340179" cy="19050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427264</xdr:colOff>
      <xdr:row>19</xdr:row>
      <xdr:rowOff>332014</xdr:rowOff>
    </xdr:from>
    <xdr:to>
      <xdr:col>13</xdr:col>
      <xdr:colOff>175532</xdr:colOff>
      <xdr:row>20</xdr:row>
      <xdr:rowOff>121104</xdr:rowOff>
    </xdr:to>
    <xdr:cxnSp macro="">
      <xdr:nvCxnSpPr>
        <xdr:cNvPr id="9" name="Straight Arrow Connector 8"/>
        <xdr:cNvCxnSpPr/>
      </xdr:nvCxnSpPr>
      <xdr:spPr>
        <a:xfrm flipH="1">
          <a:off x="7605032" y="3971925"/>
          <a:ext cx="340179" cy="19050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389164</xdr:colOff>
      <xdr:row>20</xdr:row>
      <xdr:rowOff>361950</xdr:rowOff>
    </xdr:from>
    <xdr:to>
      <xdr:col>12</xdr:col>
      <xdr:colOff>137432</xdr:colOff>
      <xdr:row>21</xdr:row>
      <xdr:rowOff>151039</xdr:rowOff>
    </xdr:to>
    <xdr:cxnSp macro="">
      <xdr:nvCxnSpPr>
        <xdr:cNvPr id="10" name="Straight Arrow Connector 9"/>
        <xdr:cNvCxnSpPr/>
      </xdr:nvCxnSpPr>
      <xdr:spPr>
        <a:xfrm flipH="1">
          <a:off x="6975021" y="4403271"/>
          <a:ext cx="340179" cy="19050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405493</xdr:colOff>
      <xdr:row>21</xdr:row>
      <xdr:rowOff>330653</xdr:rowOff>
    </xdr:from>
    <xdr:to>
      <xdr:col>11</xdr:col>
      <xdr:colOff>153761</xdr:colOff>
      <xdr:row>22</xdr:row>
      <xdr:rowOff>119742</xdr:rowOff>
    </xdr:to>
    <xdr:cxnSp macro="">
      <xdr:nvCxnSpPr>
        <xdr:cNvPr id="11" name="Straight Arrow Connector 10"/>
        <xdr:cNvCxnSpPr/>
      </xdr:nvCxnSpPr>
      <xdr:spPr>
        <a:xfrm flipH="1">
          <a:off x="6399439" y="4773385"/>
          <a:ext cx="340179" cy="19050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410936</xdr:colOff>
      <xdr:row>22</xdr:row>
      <xdr:rowOff>322489</xdr:rowOff>
    </xdr:from>
    <xdr:to>
      <xdr:col>12</xdr:col>
      <xdr:colOff>159204</xdr:colOff>
      <xdr:row>23</xdr:row>
      <xdr:rowOff>111578</xdr:rowOff>
    </xdr:to>
    <xdr:cxnSp macro="">
      <xdr:nvCxnSpPr>
        <xdr:cNvPr id="12" name="Straight Arrow Connector 11"/>
        <xdr:cNvCxnSpPr/>
      </xdr:nvCxnSpPr>
      <xdr:spPr>
        <a:xfrm flipH="1">
          <a:off x="6996793" y="5166632"/>
          <a:ext cx="340179" cy="19050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419099</xdr:colOff>
      <xdr:row>20</xdr:row>
      <xdr:rowOff>371475</xdr:rowOff>
    </xdr:from>
    <xdr:to>
      <xdr:col>14</xdr:col>
      <xdr:colOff>167368</xdr:colOff>
      <xdr:row>21</xdr:row>
      <xdr:rowOff>160564</xdr:rowOff>
    </xdr:to>
    <xdr:cxnSp macro="">
      <xdr:nvCxnSpPr>
        <xdr:cNvPr id="14" name="Straight Arrow Connector 13"/>
        <xdr:cNvCxnSpPr/>
      </xdr:nvCxnSpPr>
      <xdr:spPr>
        <a:xfrm flipH="1">
          <a:off x="8188778" y="4412796"/>
          <a:ext cx="340179" cy="19050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435428</xdr:colOff>
      <xdr:row>21</xdr:row>
      <xdr:rowOff>340178</xdr:rowOff>
    </xdr:from>
    <xdr:to>
      <xdr:col>13</xdr:col>
      <xdr:colOff>183696</xdr:colOff>
      <xdr:row>22</xdr:row>
      <xdr:rowOff>129267</xdr:rowOff>
    </xdr:to>
    <xdr:cxnSp macro="">
      <xdr:nvCxnSpPr>
        <xdr:cNvPr id="15" name="Straight Arrow Connector 14"/>
        <xdr:cNvCxnSpPr/>
      </xdr:nvCxnSpPr>
      <xdr:spPr>
        <a:xfrm flipH="1">
          <a:off x="7613196" y="4782910"/>
          <a:ext cx="340179" cy="19050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468085</xdr:colOff>
      <xdr:row>22</xdr:row>
      <xdr:rowOff>338817</xdr:rowOff>
    </xdr:from>
    <xdr:to>
      <xdr:col>14</xdr:col>
      <xdr:colOff>216354</xdr:colOff>
      <xdr:row>23</xdr:row>
      <xdr:rowOff>127906</xdr:rowOff>
    </xdr:to>
    <xdr:cxnSp macro="">
      <xdr:nvCxnSpPr>
        <xdr:cNvPr id="16" name="Straight Arrow Connector 15"/>
        <xdr:cNvCxnSpPr/>
      </xdr:nvCxnSpPr>
      <xdr:spPr>
        <a:xfrm flipH="1">
          <a:off x="8237764" y="5182960"/>
          <a:ext cx="340179" cy="19050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492578</xdr:colOff>
      <xdr:row>21</xdr:row>
      <xdr:rowOff>356506</xdr:rowOff>
    </xdr:from>
    <xdr:to>
      <xdr:col>15</xdr:col>
      <xdr:colOff>240846</xdr:colOff>
      <xdr:row>22</xdr:row>
      <xdr:rowOff>145595</xdr:rowOff>
    </xdr:to>
    <xdr:cxnSp macro="">
      <xdr:nvCxnSpPr>
        <xdr:cNvPr id="19" name="Straight Arrow Connector 18"/>
        <xdr:cNvCxnSpPr/>
      </xdr:nvCxnSpPr>
      <xdr:spPr>
        <a:xfrm flipH="1">
          <a:off x="8854167" y="4799238"/>
          <a:ext cx="340179" cy="19050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464003</xdr:colOff>
      <xdr:row>22</xdr:row>
      <xdr:rowOff>321128</xdr:rowOff>
    </xdr:from>
    <xdr:to>
      <xdr:col>16</xdr:col>
      <xdr:colOff>212271</xdr:colOff>
      <xdr:row>23</xdr:row>
      <xdr:rowOff>110217</xdr:rowOff>
    </xdr:to>
    <xdr:cxnSp macro="">
      <xdr:nvCxnSpPr>
        <xdr:cNvPr id="20" name="Straight Arrow Connector 19"/>
        <xdr:cNvCxnSpPr/>
      </xdr:nvCxnSpPr>
      <xdr:spPr>
        <a:xfrm flipH="1">
          <a:off x="9417503" y="5165271"/>
          <a:ext cx="340179" cy="19050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476250</xdr:colOff>
      <xdr:row>18</xdr:row>
      <xdr:rowOff>319768</xdr:rowOff>
    </xdr:from>
    <xdr:to>
      <xdr:col>13</xdr:col>
      <xdr:colOff>170089</xdr:colOff>
      <xdr:row>19</xdr:row>
      <xdr:rowOff>95249</xdr:rowOff>
    </xdr:to>
    <xdr:cxnSp macro="">
      <xdr:nvCxnSpPr>
        <xdr:cNvPr id="21" name="Straight Arrow Connector 20"/>
        <xdr:cNvCxnSpPr/>
      </xdr:nvCxnSpPr>
      <xdr:spPr>
        <a:xfrm>
          <a:off x="7654018" y="3558268"/>
          <a:ext cx="285750" cy="176892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465364</xdr:colOff>
      <xdr:row>19</xdr:row>
      <xdr:rowOff>329293</xdr:rowOff>
    </xdr:from>
    <xdr:to>
      <xdr:col>14</xdr:col>
      <xdr:colOff>159204</xdr:colOff>
      <xdr:row>20</xdr:row>
      <xdr:rowOff>104775</xdr:rowOff>
    </xdr:to>
    <xdr:cxnSp macro="">
      <xdr:nvCxnSpPr>
        <xdr:cNvPr id="25" name="Straight Arrow Connector 24"/>
        <xdr:cNvCxnSpPr/>
      </xdr:nvCxnSpPr>
      <xdr:spPr>
        <a:xfrm>
          <a:off x="8235043" y="3969204"/>
          <a:ext cx="285750" cy="176892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461282</xdr:colOff>
      <xdr:row>20</xdr:row>
      <xdr:rowOff>318408</xdr:rowOff>
    </xdr:from>
    <xdr:to>
      <xdr:col>15</xdr:col>
      <xdr:colOff>155121</xdr:colOff>
      <xdr:row>21</xdr:row>
      <xdr:rowOff>93889</xdr:rowOff>
    </xdr:to>
    <xdr:cxnSp macro="">
      <xdr:nvCxnSpPr>
        <xdr:cNvPr id="26" name="Straight Arrow Connector 25"/>
        <xdr:cNvCxnSpPr/>
      </xdr:nvCxnSpPr>
      <xdr:spPr>
        <a:xfrm>
          <a:off x="8822871" y="4359729"/>
          <a:ext cx="285750" cy="176892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464003</xdr:colOff>
      <xdr:row>21</xdr:row>
      <xdr:rowOff>314326</xdr:rowOff>
    </xdr:from>
    <xdr:to>
      <xdr:col>16</xdr:col>
      <xdr:colOff>157842</xdr:colOff>
      <xdr:row>22</xdr:row>
      <xdr:rowOff>89807</xdr:rowOff>
    </xdr:to>
    <xdr:cxnSp macro="">
      <xdr:nvCxnSpPr>
        <xdr:cNvPr id="27" name="Straight Arrow Connector 26"/>
        <xdr:cNvCxnSpPr/>
      </xdr:nvCxnSpPr>
      <xdr:spPr>
        <a:xfrm>
          <a:off x="9417503" y="4757058"/>
          <a:ext cx="285750" cy="176892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473528</xdr:colOff>
      <xdr:row>22</xdr:row>
      <xdr:rowOff>323851</xdr:rowOff>
    </xdr:from>
    <xdr:to>
      <xdr:col>17</xdr:col>
      <xdr:colOff>167368</xdr:colOff>
      <xdr:row>23</xdr:row>
      <xdr:rowOff>99332</xdr:rowOff>
    </xdr:to>
    <xdr:cxnSp macro="">
      <xdr:nvCxnSpPr>
        <xdr:cNvPr id="28" name="Straight Arrow Connector 27"/>
        <xdr:cNvCxnSpPr/>
      </xdr:nvCxnSpPr>
      <xdr:spPr>
        <a:xfrm>
          <a:off x="10018939" y="5167994"/>
          <a:ext cx="285750" cy="176892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440871</xdr:colOff>
      <xdr:row>19</xdr:row>
      <xdr:rowOff>304800</xdr:rowOff>
    </xdr:from>
    <xdr:to>
      <xdr:col>12</xdr:col>
      <xdr:colOff>134710</xdr:colOff>
      <xdr:row>20</xdr:row>
      <xdr:rowOff>80282</xdr:rowOff>
    </xdr:to>
    <xdr:cxnSp macro="">
      <xdr:nvCxnSpPr>
        <xdr:cNvPr id="29" name="Straight Arrow Connector 28"/>
        <xdr:cNvCxnSpPr/>
      </xdr:nvCxnSpPr>
      <xdr:spPr>
        <a:xfrm>
          <a:off x="7026728" y="3944711"/>
          <a:ext cx="285750" cy="176892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436788</xdr:colOff>
      <xdr:row>20</xdr:row>
      <xdr:rowOff>293915</xdr:rowOff>
    </xdr:from>
    <xdr:to>
      <xdr:col>13</xdr:col>
      <xdr:colOff>130627</xdr:colOff>
      <xdr:row>21</xdr:row>
      <xdr:rowOff>69396</xdr:rowOff>
    </xdr:to>
    <xdr:cxnSp macro="">
      <xdr:nvCxnSpPr>
        <xdr:cNvPr id="30" name="Straight Arrow Connector 29"/>
        <xdr:cNvCxnSpPr/>
      </xdr:nvCxnSpPr>
      <xdr:spPr>
        <a:xfrm>
          <a:off x="7614556" y="4335236"/>
          <a:ext cx="285750" cy="176892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439509</xdr:colOff>
      <xdr:row>21</xdr:row>
      <xdr:rowOff>289833</xdr:rowOff>
    </xdr:from>
    <xdr:to>
      <xdr:col>14</xdr:col>
      <xdr:colOff>133349</xdr:colOff>
      <xdr:row>22</xdr:row>
      <xdr:rowOff>65314</xdr:rowOff>
    </xdr:to>
    <xdr:cxnSp macro="">
      <xdr:nvCxnSpPr>
        <xdr:cNvPr id="31" name="Straight Arrow Connector 30"/>
        <xdr:cNvCxnSpPr/>
      </xdr:nvCxnSpPr>
      <xdr:spPr>
        <a:xfrm>
          <a:off x="8209188" y="4732565"/>
          <a:ext cx="285750" cy="176892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449035</xdr:colOff>
      <xdr:row>22</xdr:row>
      <xdr:rowOff>299358</xdr:rowOff>
    </xdr:from>
    <xdr:to>
      <xdr:col>15</xdr:col>
      <xdr:colOff>142874</xdr:colOff>
      <xdr:row>23</xdr:row>
      <xdr:rowOff>74839</xdr:rowOff>
    </xdr:to>
    <xdr:cxnSp macro="">
      <xdr:nvCxnSpPr>
        <xdr:cNvPr id="32" name="Straight Arrow Connector 31"/>
        <xdr:cNvCxnSpPr/>
      </xdr:nvCxnSpPr>
      <xdr:spPr>
        <a:xfrm>
          <a:off x="8810624" y="5143501"/>
          <a:ext cx="285750" cy="176892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466724</xdr:colOff>
      <xdr:row>20</xdr:row>
      <xdr:rowOff>344261</xdr:rowOff>
    </xdr:from>
    <xdr:to>
      <xdr:col>11</xdr:col>
      <xdr:colOff>160563</xdr:colOff>
      <xdr:row>21</xdr:row>
      <xdr:rowOff>119742</xdr:rowOff>
    </xdr:to>
    <xdr:cxnSp macro="">
      <xdr:nvCxnSpPr>
        <xdr:cNvPr id="34" name="Straight Arrow Connector 33"/>
        <xdr:cNvCxnSpPr/>
      </xdr:nvCxnSpPr>
      <xdr:spPr>
        <a:xfrm>
          <a:off x="6460670" y="4385582"/>
          <a:ext cx="285750" cy="176892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469445</xdr:colOff>
      <xdr:row>21</xdr:row>
      <xdr:rowOff>340179</xdr:rowOff>
    </xdr:from>
    <xdr:to>
      <xdr:col>12</xdr:col>
      <xdr:colOff>163284</xdr:colOff>
      <xdr:row>22</xdr:row>
      <xdr:rowOff>115660</xdr:rowOff>
    </xdr:to>
    <xdr:cxnSp macro="">
      <xdr:nvCxnSpPr>
        <xdr:cNvPr id="35" name="Straight Arrow Connector 34"/>
        <xdr:cNvCxnSpPr/>
      </xdr:nvCxnSpPr>
      <xdr:spPr>
        <a:xfrm>
          <a:off x="7055302" y="4782911"/>
          <a:ext cx="285750" cy="176892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478970</xdr:colOff>
      <xdr:row>22</xdr:row>
      <xdr:rowOff>349704</xdr:rowOff>
    </xdr:from>
    <xdr:to>
      <xdr:col>13</xdr:col>
      <xdr:colOff>172809</xdr:colOff>
      <xdr:row>23</xdr:row>
      <xdr:rowOff>125185</xdr:rowOff>
    </xdr:to>
    <xdr:cxnSp macro="">
      <xdr:nvCxnSpPr>
        <xdr:cNvPr id="36" name="Straight Arrow Connector 35"/>
        <xdr:cNvCxnSpPr/>
      </xdr:nvCxnSpPr>
      <xdr:spPr>
        <a:xfrm>
          <a:off x="7656738" y="5193847"/>
          <a:ext cx="285750" cy="176892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438148</xdr:colOff>
      <xdr:row>21</xdr:row>
      <xdr:rowOff>322490</xdr:rowOff>
    </xdr:from>
    <xdr:to>
      <xdr:col>10</xdr:col>
      <xdr:colOff>131988</xdr:colOff>
      <xdr:row>22</xdr:row>
      <xdr:rowOff>97971</xdr:rowOff>
    </xdr:to>
    <xdr:cxnSp macro="">
      <xdr:nvCxnSpPr>
        <xdr:cNvPr id="39" name="Straight Arrow Connector 38"/>
        <xdr:cNvCxnSpPr/>
      </xdr:nvCxnSpPr>
      <xdr:spPr>
        <a:xfrm>
          <a:off x="5840184" y="4765222"/>
          <a:ext cx="285750" cy="176892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447674</xdr:colOff>
      <xdr:row>22</xdr:row>
      <xdr:rowOff>332015</xdr:rowOff>
    </xdr:from>
    <xdr:to>
      <xdr:col>11</xdr:col>
      <xdr:colOff>141513</xdr:colOff>
      <xdr:row>23</xdr:row>
      <xdr:rowOff>107496</xdr:rowOff>
    </xdr:to>
    <xdr:cxnSp macro="">
      <xdr:nvCxnSpPr>
        <xdr:cNvPr id="40" name="Straight Arrow Connector 39"/>
        <xdr:cNvCxnSpPr/>
      </xdr:nvCxnSpPr>
      <xdr:spPr>
        <a:xfrm>
          <a:off x="6441620" y="5176158"/>
          <a:ext cx="285750" cy="176892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470806</xdr:colOff>
      <xdr:row>22</xdr:row>
      <xdr:rowOff>348344</xdr:rowOff>
    </xdr:from>
    <xdr:to>
      <xdr:col>9</xdr:col>
      <xdr:colOff>144234</xdr:colOff>
      <xdr:row>23</xdr:row>
      <xdr:rowOff>123825</xdr:rowOff>
    </xdr:to>
    <xdr:cxnSp macro="">
      <xdr:nvCxnSpPr>
        <xdr:cNvPr id="44" name="Straight Arrow Connector 43"/>
        <xdr:cNvCxnSpPr/>
      </xdr:nvCxnSpPr>
      <xdr:spPr>
        <a:xfrm>
          <a:off x="5260520" y="5192487"/>
          <a:ext cx="285750" cy="176892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244929</xdr:colOff>
      <xdr:row>18</xdr:row>
      <xdr:rowOff>40822</xdr:rowOff>
    </xdr:from>
    <xdr:to>
      <xdr:col>11</xdr:col>
      <xdr:colOff>578304</xdr:colOff>
      <xdr:row>18</xdr:row>
      <xdr:rowOff>346982</xdr:rowOff>
    </xdr:to>
    <xdr:sp macro="" textlink="">
      <xdr:nvSpPr>
        <xdr:cNvPr id="2" name="TextBox 1"/>
        <xdr:cNvSpPr txBox="1"/>
      </xdr:nvSpPr>
      <xdr:spPr>
        <a:xfrm>
          <a:off x="6238875" y="3279322"/>
          <a:ext cx="925286" cy="306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rgbClr val="FF0000"/>
              </a:solidFill>
            </a:rPr>
            <a:t>Row 0</a:t>
          </a:r>
        </a:p>
      </xdr:txBody>
    </xdr:sp>
    <xdr:clientData/>
  </xdr:twoCellAnchor>
  <xdr:twoCellAnchor>
    <xdr:from>
      <xdr:col>9</xdr:col>
      <xdr:colOff>356507</xdr:colOff>
      <xdr:row>19</xdr:row>
      <xdr:rowOff>43543</xdr:rowOff>
    </xdr:from>
    <xdr:to>
      <xdr:col>11</xdr:col>
      <xdr:colOff>97972</xdr:colOff>
      <xdr:row>19</xdr:row>
      <xdr:rowOff>349703</xdr:rowOff>
    </xdr:to>
    <xdr:sp macro="" textlink="">
      <xdr:nvSpPr>
        <xdr:cNvPr id="33" name="TextBox 32"/>
        <xdr:cNvSpPr txBox="1"/>
      </xdr:nvSpPr>
      <xdr:spPr>
        <a:xfrm>
          <a:off x="5758543" y="3683454"/>
          <a:ext cx="925286" cy="306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rgbClr val="FF0000"/>
              </a:solidFill>
            </a:rPr>
            <a:t>Row 1</a:t>
          </a:r>
        </a:p>
      </xdr:txBody>
    </xdr:sp>
    <xdr:clientData/>
  </xdr:twoCellAnchor>
  <xdr:twoCellAnchor>
    <xdr:from>
      <xdr:col>8</xdr:col>
      <xdr:colOff>461283</xdr:colOff>
      <xdr:row>20</xdr:row>
      <xdr:rowOff>46265</xdr:rowOff>
    </xdr:from>
    <xdr:to>
      <xdr:col>10</xdr:col>
      <xdr:colOff>182337</xdr:colOff>
      <xdr:row>20</xdr:row>
      <xdr:rowOff>352425</xdr:rowOff>
    </xdr:to>
    <xdr:sp macro="" textlink="">
      <xdr:nvSpPr>
        <xdr:cNvPr id="37" name="TextBox 36"/>
        <xdr:cNvSpPr txBox="1"/>
      </xdr:nvSpPr>
      <xdr:spPr>
        <a:xfrm>
          <a:off x="5250997" y="4087586"/>
          <a:ext cx="925286" cy="306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rgbClr val="FF0000"/>
              </a:solidFill>
            </a:rPr>
            <a:t>Row 2</a:t>
          </a:r>
        </a:p>
      </xdr:txBody>
    </xdr:sp>
    <xdr:clientData/>
  </xdr:twoCellAnchor>
  <xdr:twoCellAnchor>
    <xdr:from>
      <xdr:col>7</xdr:col>
      <xdr:colOff>492579</xdr:colOff>
      <xdr:row>21</xdr:row>
      <xdr:rowOff>29936</xdr:rowOff>
    </xdr:from>
    <xdr:to>
      <xdr:col>9</xdr:col>
      <xdr:colOff>193222</xdr:colOff>
      <xdr:row>21</xdr:row>
      <xdr:rowOff>336096</xdr:rowOff>
    </xdr:to>
    <xdr:sp macro="" textlink="">
      <xdr:nvSpPr>
        <xdr:cNvPr id="38" name="TextBox 37"/>
        <xdr:cNvSpPr txBox="1"/>
      </xdr:nvSpPr>
      <xdr:spPr>
        <a:xfrm>
          <a:off x="4669972" y="4472668"/>
          <a:ext cx="925286" cy="306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rgbClr val="FF0000"/>
              </a:solidFill>
            </a:rPr>
            <a:t>Row 3</a:t>
          </a:r>
        </a:p>
      </xdr:txBody>
    </xdr:sp>
    <xdr:clientData/>
  </xdr:twoCellAnchor>
  <xdr:twoCellAnchor>
    <xdr:from>
      <xdr:col>7</xdr:col>
      <xdr:colOff>12247</xdr:colOff>
      <xdr:row>22</xdr:row>
      <xdr:rowOff>32657</xdr:rowOff>
    </xdr:from>
    <xdr:to>
      <xdr:col>8</xdr:col>
      <xdr:colOff>325212</xdr:colOff>
      <xdr:row>22</xdr:row>
      <xdr:rowOff>338817</xdr:rowOff>
    </xdr:to>
    <xdr:sp macro="" textlink="">
      <xdr:nvSpPr>
        <xdr:cNvPr id="41" name="TextBox 40"/>
        <xdr:cNvSpPr txBox="1"/>
      </xdr:nvSpPr>
      <xdr:spPr>
        <a:xfrm>
          <a:off x="4189640" y="4876800"/>
          <a:ext cx="925286" cy="306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rgbClr val="FF0000"/>
              </a:solidFill>
            </a:rPr>
            <a:t>Row 4</a:t>
          </a:r>
        </a:p>
      </xdr:txBody>
    </xdr:sp>
    <xdr:clientData/>
  </xdr:twoCellAnchor>
  <xdr:twoCellAnchor>
    <xdr:from>
      <xdr:col>6</xdr:col>
      <xdr:colOff>117023</xdr:colOff>
      <xdr:row>23</xdr:row>
      <xdr:rowOff>35378</xdr:rowOff>
    </xdr:from>
    <xdr:to>
      <xdr:col>7</xdr:col>
      <xdr:colOff>429987</xdr:colOff>
      <xdr:row>23</xdr:row>
      <xdr:rowOff>341538</xdr:rowOff>
    </xdr:to>
    <xdr:sp macro="" textlink="">
      <xdr:nvSpPr>
        <xdr:cNvPr id="42" name="TextBox 41"/>
        <xdr:cNvSpPr txBox="1"/>
      </xdr:nvSpPr>
      <xdr:spPr>
        <a:xfrm>
          <a:off x="3682094" y="5280932"/>
          <a:ext cx="925286" cy="306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rgbClr val="FF0000"/>
              </a:solidFill>
            </a:rPr>
            <a:t>Row 5</a:t>
          </a:r>
        </a:p>
      </xdr:txBody>
    </xdr:sp>
    <xdr:clientData/>
  </xdr:twoCellAnchor>
  <xdr:twoCellAnchor>
    <xdr:from>
      <xdr:col>4</xdr:col>
      <xdr:colOff>416719</xdr:colOff>
      <xdr:row>4</xdr:row>
      <xdr:rowOff>125015</xdr:rowOff>
    </xdr:from>
    <xdr:to>
      <xdr:col>4</xdr:col>
      <xdr:colOff>416719</xdr:colOff>
      <xdr:row>5</xdr:row>
      <xdr:rowOff>83343</xdr:rowOff>
    </xdr:to>
    <xdr:cxnSp macro="">
      <xdr:nvCxnSpPr>
        <xdr:cNvPr id="17" name="Straight Arrow Connector 16"/>
        <xdr:cNvCxnSpPr/>
      </xdr:nvCxnSpPr>
      <xdr:spPr>
        <a:xfrm>
          <a:off x="2762250" y="887015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414338</xdr:colOff>
      <xdr:row>5</xdr:row>
      <xdr:rowOff>110727</xdr:rowOff>
    </xdr:from>
    <xdr:to>
      <xdr:col>4</xdr:col>
      <xdr:colOff>414338</xdr:colOff>
      <xdr:row>6</xdr:row>
      <xdr:rowOff>69055</xdr:rowOff>
    </xdr:to>
    <xdr:cxnSp macro="">
      <xdr:nvCxnSpPr>
        <xdr:cNvPr id="43" name="Straight Arrow Connector 42"/>
        <xdr:cNvCxnSpPr/>
      </xdr:nvCxnSpPr>
      <xdr:spPr>
        <a:xfrm>
          <a:off x="2759869" y="1063227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414338</xdr:colOff>
      <xdr:row>6</xdr:row>
      <xdr:rowOff>128587</xdr:rowOff>
    </xdr:from>
    <xdr:to>
      <xdr:col>4</xdr:col>
      <xdr:colOff>414338</xdr:colOff>
      <xdr:row>7</xdr:row>
      <xdr:rowOff>86915</xdr:rowOff>
    </xdr:to>
    <xdr:cxnSp macro="">
      <xdr:nvCxnSpPr>
        <xdr:cNvPr id="45" name="Straight Arrow Connector 44"/>
        <xdr:cNvCxnSpPr/>
      </xdr:nvCxnSpPr>
      <xdr:spPr>
        <a:xfrm>
          <a:off x="2759869" y="1271587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411957</xdr:colOff>
      <xdr:row>7</xdr:row>
      <xdr:rowOff>114299</xdr:rowOff>
    </xdr:from>
    <xdr:to>
      <xdr:col>4</xdr:col>
      <xdr:colOff>411957</xdr:colOff>
      <xdr:row>8</xdr:row>
      <xdr:rowOff>72627</xdr:rowOff>
    </xdr:to>
    <xdr:cxnSp macro="">
      <xdr:nvCxnSpPr>
        <xdr:cNvPr id="46" name="Straight Arrow Connector 45"/>
        <xdr:cNvCxnSpPr/>
      </xdr:nvCxnSpPr>
      <xdr:spPr>
        <a:xfrm>
          <a:off x="2757488" y="1447799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414338</xdr:colOff>
      <xdr:row>8</xdr:row>
      <xdr:rowOff>134540</xdr:rowOff>
    </xdr:from>
    <xdr:to>
      <xdr:col>4</xdr:col>
      <xdr:colOff>414338</xdr:colOff>
      <xdr:row>9</xdr:row>
      <xdr:rowOff>92868</xdr:rowOff>
    </xdr:to>
    <xdr:cxnSp macro="">
      <xdr:nvCxnSpPr>
        <xdr:cNvPr id="47" name="Straight Arrow Connector 46"/>
        <xdr:cNvCxnSpPr/>
      </xdr:nvCxnSpPr>
      <xdr:spPr>
        <a:xfrm>
          <a:off x="2759869" y="1658540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411957</xdr:colOff>
      <xdr:row>9</xdr:row>
      <xdr:rowOff>120252</xdr:rowOff>
    </xdr:from>
    <xdr:to>
      <xdr:col>4</xdr:col>
      <xdr:colOff>411957</xdr:colOff>
      <xdr:row>10</xdr:row>
      <xdr:rowOff>78580</xdr:rowOff>
    </xdr:to>
    <xdr:cxnSp macro="">
      <xdr:nvCxnSpPr>
        <xdr:cNvPr id="48" name="Straight Arrow Connector 47"/>
        <xdr:cNvCxnSpPr/>
      </xdr:nvCxnSpPr>
      <xdr:spPr>
        <a:xfrm>
          <a:off x="2757488" y="1834752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411957</xdr:colOff>
      <xdr:row>10</xdr:row>
      <xdr:rowOff>138112</xdr:rowOff>
    </xdr:from>
    <xdr:to>
      <xdr:col>4</xdr:col>
      <xdr:colOff>411957</xdr:colOff>
      <xdr:row>11</xdr:row>
      <xdr:rowOff>96440</xdr:rowOff>
    </xdr:to>
    <xdr:cxnSp macro="">
      <xdr:nvCxnSpPr>
        <xdr:cNvPr id="49" name="Straight Arrow Connector 48"/>
        <xdr:cNvCxnSpPr/>
      </xdr:nvCxnSpPr>
      <xdr:spPr>
        <a:xfrm>
          <a:off x="2757488" y="2043112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409576</xdr:colOff>
      <xdr:row>11</xdr:row>
      <xdr:rowOff>123824</xdr:rowOff>
    </xdr:from>
    <xdr:to>
      <xdr:col>4</xdr:col>
      <xdr:colOff>409576</xdr:colOff>
      <xdr:row>12</xdr:row>
      <xdr:rowOff>82152</xdr:rowOff>
    </xdr:to>
    <xdr:cxnSp macro="">
      <xdr:nvCxnSpPr>
        <xdr:cNvPr id="50" name="Straight Arrow Connector 49"/>
        <xdr:cNvCxnSpPr/>
      </xdr:nvCxnSpPr>
      <xdr:spPr>
        <a:xfrm>
          <a:off x="2755107" y="2219324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409576</xdr:colOff>
      <xdr:row>12</xdr:row>
      <xdr:rowOff>135731</xdr:rowOff>
    </xdr:from>
    <xdr:to>
      <xdr:col>4</xdr:col>
      <xdr:colOff>409576</xdr:colOff>
      <xdr:row>13</xdr:row>
      <xdr:rowOff>94059</xdr:rowOff>
    </xdr:to>
    <xdr:cxnSp macro="">
      <xdr:nvCxnSpPr>
        <xdr:cNvPr id="51" name="Straight Arrow Connector 50"/>
        <xdr:cNvCxnSpPr/>
      </xdr:nvCxnSpPr>
      <xdr:spPr>
        <a:xfrm>
          <a:off x="2755107" y="2421731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407195</xdr:colOff>
      <xdr:row>13</xdr:row>
      <xdr:rowOff>121443</xdr:rowOff>
    </xdr:from>
    <xdr:to>
      <xdr:col>4</xdr:col>
      <xdr:colOff>407195</xdr:colOff>
      <xdr:row>14</xdr:row>
      <xdr:rowOff>79771</xdr:rowOff>
    </xdr:to>
    <xdr:cxnSp macro="">
      <xdr:nvCxnSpPr>
        <xdr:cNvPr id="52" name="Straight Arrow Connector 51"/>
        <xdr:cNvCxnSpPr/>
      </xdr:nvCxnSpPr>
      <xdr:spPr>
        <a:xfrm>
          <a:off x="2752726" y="2597943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459582</xdr:colOff>
      <xdr:row>5</xdr:row>
      <xdr:rowOff>132159</xdr:rowOff>
    </xdr:from>
    <xdr:to>
      <xdr:col>5</xdr:col>
      <xdr:colOff>459582</xdr:colOff>
      <xdr:row>6</xdr:row>
      <xdr:rowOff>90487</xdr:rowOff>
    </xdr:to>
    <xdr:cxnSp macro="">
      <xdr:nvCxnSpPr>
        <xdr:cNvPr id="53" name="Straight Arrow Connector 52"/>
        <xdr:cNvCxnSpPr/>
      </xdr:nvCxnSpPr>
      <xdr:spPr>
        <a:xfrm>
          <a:off x="3412332" y="1084659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459582</xdr:colOff>
      <xdr:row>6</xdr:row>
      <xdr:rowOff>150019</xdr:rowOff>
    </xdr:from>
    <xdr:to>
      <xdr:col>5</xdr:col>
      <xdr:colOff>459582</xdr:colOff>
      <xdr:row>7</xdr:row>
      <xdr:rowOff>108347</xdr:rowOff>
    </xdr:to>
    <xdr:cxnSp macro="">
      <xdr:nvCxnSpPr>
        <xdr:cNvPr id="54" name="Straight Arrow Connector 53"/>
        <xdr:cNvCxnSpPr/>
      </xdr:nvCxnSpPr>
      <xdr:spPr>
        <a:xfrm>
          <a:off x="3412332" y="1293019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457201</xdr:colOff>
      <xdr:row>7</xdr:row>
      <xdr:rowOff>135731</xdr:rowOff>
    </xdr:from>
    <xdr:to>
      <xdr:col>5</xdr:col>
      <xdr:colOff>457201</xdr:colOff>
      <xdr:row>8</xdr:row>
      <xdr:rowOff>94059</xdr:rowOff>
    </xdr:to>
    <xdr:cxnSp macro="">
      <xdr:nvCxnSpPr>
        <xdr:cNvPr id="55" name="Straight Arrow Connector 54"/>
        <xdr:cNvCxnSpPr/>
      </xdr:nvCxnSpPr>
      <xdr:spPr>
        <a:xfrm>
          <a:off x="3409951" y="1469231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459582</xdr:colOff>
      <xdr:row>8</xdr:row>
      <xdr:rowOff>155972</xdr:rowOff>
    </xdr:from>
    <xdr:to>
      <xdr:col>5</xdr:col>
      <xdr:colOff>459582</xdr:colOff>
      <xdr:row>9</xdr:row>
      <xdr:rowOff>114300</xdr:rowOff>
    </xdr:to>
    <xdr:cxnSp macro="">
      <xdr:nvCxnSpPr>
        <xdr:cNvPr id="56" name="Straight Arrow Connector 55"/>
        <xdr:cNvCxnSpPr/>
      </xdr:nvCxnSpPr>
      <xdr:spPr>
        <a:xfrm>
          <a:off x="3412332" y="1679972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457201</xdr:colOff>
      <xdr:row>9</xdr:row>
      <xdr:rowOff>141684</xdr:rowOff>
    </xdr:from>
    <xdr:to>
      <xdr:col>5</xdr:col>
      <xdr:colOff>457201</xdr:colOff>
      <xdr:row>10</xdr:row>
      <xdr:rowOff>100012</xdr:rowOff>
    </xdr:to>
    <xdr:cxnSp macro="">
      <xdr:nvCxnSpPr>
        <xdr:cNvPr id="57" name="Straight Arrow Connector 56"/>
        <xdr:cNvCxnSpPr/>
      </xdr:nvCxnSpPr>
      <xdr:spPr>
        <a:xfrm>
          <a:off x="3409951" y="1856184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457201</xdr:colOff>
      <xdr:row>10</xdr:row>
      <xdr:rowOff>159544</xdr:rowOff>
    </xdr:from>
    <xdr:to>
      <xdr:col>5</xdr:col>
      <xdr:colOff>457201</xdr:colOff>
      <xdr:row>11</xdr:row>
      <xdr:rowOff>117872</xdr:rowOff>
    </xdr:to>
    <xdr:cxnSp macro="">
      <xdr:nvCxnSpPr>
        <xdr:cNvPr id="58" name="Straight Arrow Connector 57"/>
        <xdr:cNvCxnSpPr/>
      </xdr:nvCxnSpPr>
      <xdr:spPr>
        <a:xfrm>
          <a:off x="3409951" y="2064544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454820</xdr:colOff>
      <xdr:row>11</xdr:row>
      <xdr:rowOff>145256</xdr:rowOff>
    </xdr:from>
    <xdr:to>
      <xdr:col>5</xdr:col>
      <xdr:colOff>454820</xdr:colOff>
      <xdr:row>12</xdr:row>
      <xdr:rowOff>103584</xdr:rowOff>
    </xdr:to>
    <xdr:cxnSp macro="">
      <xdr:nvCxnSpPr>
        <xdr:cNvPr id="59" name="Straight Arrow Connector 58"/>
        <xdr:cNvCxnSpPr/>
      </xdr:nvCxnSpPr>
      <xdr:spPr>
        <a:xfrm>
          <a:off x="3407570" y="2240756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454820</xdr:colOff>
      <xdr:row>12</xdr:row>
      <xdr:rowOff>157163</xdr:rowOff>
    </xdr:from>
    <xdr:to>
      <xdr:col>5</xdr:col>
      <xdr:colOff>454820</xdr:colOff>
      <xdr:row>13</xdr:row>
      <xdr:rowOff>115491</xdr:rowOff>
    </xdr:to>
    <xdr:cxnSp macro="">
      <xdr:nvCxnSpPr>
        <xdr:cNvPr id="60" name="Straight Arrow Connector 59"/>
        <xdr:cNvCxnSpPr/>
      </xdr:nvCxnSpPr>
      <xdr:spPr>
        <a:xfrm>
          <a:off x="3407570" y="2443163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452439</xdr:colOff>
      <xdr:row>13</xdr:row>
      <xdr:rowOff>142875</xdr:rowOff>
    </xdr:from>
    <xdr:to>
      <xdr:col>5</xdr:col>
      <xdr:colOff>452439</xdr:colOff>
      <xdr:row>14</xdr:row>
      <xdr:rowOff>101203</xdr:rowOff>
    </xdr:to>
    <xdr:cxnSp macro="">
      <xdr:nvCxnSpPr>
        <xdr:cNvPr id="61" name="Straight Arrow Connector 60"/>
        <xdr:cNvCxnSpPr/>
      </xdr:nvCxnSpPr>
      <xdr:spPr>
        <a:xfrm>
          <a:off x="3405189" y="2619375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475060</xdr:colOff>
      <xdr:row>6</xdr:row>
      <xdr:rowOff>135732</xdr:rowOff>
    </xdr:from>
    <xdr:to>
      <xdr:col>6</xdr:col>
      <xdr:colOff>475060</xdr:colOff>
      <xdr:row>7</xdr:row>
      <xdr:rowOff>94060</xdr:rowOff>
    </xdr:to>
    <xdr:cxnSp macro="">
      <xdr:nvCxnSpPr>
        <xdr:cNvPr id="63" name="Straight Arrow Connector 62"/>
        <xdr:cNvCxnSpPr/>
      </xdr:nvCxnSpPr>
      <xdr:spPr>
        <a:xfrm>
          <a:off x="4035029" y="1278732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472679</xdr:colOff>
      <xdr:row>7</xdr:row>
      <xdr:rowOff>121444</xdr:rowOff>
    </xdr:from>
    <xdr:to>
      <xdr:col>6</xdr:col>
      <xdr:colOff>472679</xdr:colOff>
      <xdr:row>8</xdr:row>
      <xdr:rowOff>79772</xdr:rowOff>
    </xdr:to>
    <xdr:cxnSp macro="">
      <xdr:nvCxnSpPr>
        <xdr:cNvPr id="64" name="Straight Arrow Connector 63"/>
        <xdr:cNvCxnSpPr/>
      </xdr:nvCxnSpPr>
      <xdr:spPr>
        <a:xfrm>
          <a:off x="4032648" y="1454944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475060</xdr:colOff>
      <xdr:row>8</xdr:row>
      <xdr:rowOff>141685</xdr:rowOff>
    </xdr:from>
    <xdr:to>
      <xdr:col>6</xdr:col>
      <xdr:colOff>475060</xdr:colOff>
      <xdr:row>9</xdr:row>
      <xdr:rowOff>100013</xdr:rowOff>
    </xdr:to>
    <xdr:cxnSp macro="">
      <xdr:nvCxnSpPr>
        <xdr:cNvPr id="65" name="Straight Arrow Connector 64"/>
        <xdr:cNvCxnSpPr/>
      </xdr:nvCxnSpPr>
      <xdr:spPr>
        <a:xfrm>
          <a:off x="4035029" y="1665685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472679</xdr:colOff>
      <xdr:row>9</xdr:row>
      <xdr:rowOff>127397</xdr:rowOff>
    </xdr:from>
    <xdr:to>
      <xdr:col>6</xdr:col>
      <xdr:colOff>472679</xdr:colOff>
      <xdr:row>10</xdr:row>
      <xdr:rowOff>85725</xdr:rowOff>
    </xdr:to>
    <xdr:cxnSp macro="">
      <xdr:nvCxnSpPr>
        <xdr:cNvPr id="66" name="Straight Arrow Connector 65"/>
        <xdr:cNvCxnSpPr/>
      </xdr:nvCxnSpPr>
      <xdr:spPr>
        <a:xfrm>
          <a:off x="4032648" y="1841897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472679</xdr:colOff>
      <xdr:row>10</xdr:row>
      <xdr:rowOff>145257</xdr:rowOff>
    </xdr:from>
    <xdr:to>
      <xdr:col>6</xdr:col>
      <xdr:colOff>472679</xdr:colOff>
      <xdr:row>11</xdr:row>
      <xdr:rowOff>103585</xdr:rowOff>
    </xdr:to>
    <xdr:cxnSp macro="">
      <xdr:nvCxnSpPr>
        <xdr:cNvPr id="67" name="Straight Arrow Connector 66"/>
        <xdr:cNvCxnSpPr/>
      </xdr:nvCxnSpPr>
      <xdr:spPr>
        <a:xfrm>
          <a:off x="4032648" y="2050257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470298</xdr:colOff>
      <xdr:row>11</xdr:row>
      <xdr:rowOff>130969</xdr:rowOff>
    </xdr:from>
    <xdr:to>
      <xdr:col>6</xdr:col>
      <xdr:colOff>470298</xdr:colOff>
      <xdr:row>12</xdr:row>
      <xdr:rowOff>89297</xdr:rowOff>
    </xdr:to>
    <xdr:cxnSp macro="">
      <xdr:nvCxnSpPr>
        <xdr:cNvPr id="68" name="Straight Arrow Connector 67"/>
        <xdr:cNvCxnSpPr/>
      </xdr:nvCxnSpPr>
      <xdr:spPr>
        <a:xfrm>
          <a:off x="4030267" y="2226469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470298</xdr:colOff>
      <xdr:row>12</xdr:row>
      <xdr:rowOff>142876</xdr:rowOff>
    </xdr:from>
    <xdr:to>
      <xdr:col>6</xdr:col>
      <xdr:colOff>470298</xdr:colOff>
      <xdr:row>13</xdr:row>
      <xdr:rowOff>101204</xdr:rowOff>
    </xdr:to>
    <xdr:cxnSp macro="">
      <xdr:nvCxnSpPr>
        <xdr:cNvPr id="69" name="Straight Arrow Connector 68"/>
        <xdr:cNvCxnSpPr/>
      </xdr:nvCxnSpPr>
      <xdr:spPr>
        <a:xfrm>
          <a:off x="4030267" y="2428876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467917</xdr:colOff>
      <xdr:row>13</xdr:row>
      <xdr:rowOff>128588</xdr:rowOff>
    </xdr:from>
    <xdr:to>
      <xdr:col>6</xdr:col>
      <xdr:colOff>467917</xdr:colOff>
      <xdr:row>14</xdr:row>
      <xdr:rowOff>86916</xdr:rowOff>
    </xdr:to>
    <xdr:cxnSp macro="">
      <xdr:nvCxnSpPr>
        <xdr:cNvPr id="70" name="Straight Arrow Connector 69"/>
        <xdr:cNvCxnSpPr/>
      </xdr:nvCxnSpPr>
      <xdr:spPr>
        <a:xfrm>
          <a:off x="4027886" y="2605088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511969</xdr:colOff>
      <xdr:row>7</xdr:row>
      <xdr:rowOff>130969</xdr:rowOff>
    </xdr:from>
    <xdr:to>
      <xdr:col>7</xdr:col>
      <xdr:colOff>511969</xdr:colOff>
      <xdr:row>8</xdr:row>
      <xdr:rowOff>89297</xdr:rowOff>
    </xdr:to>
    <xdr:cxnSp macro="">
      <xdr:nvCxnSpPr>
        <xdr:cNvPr id="73" name="Straight Arrow Connector 72"/>
        <xdr:cNvCxnSpPr/>
      </xdr:nvCxnSpPr>
      <xdr:spPr>
        <a:xfrm>
          <a:off x="4679157" y="1464469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514350</xdr:colOff>
      <xdr:row>8</xdr:row>
      <xdr:rowOff>151210</xdr:rowOff>
    </xdr:from>
    <xdr:to>
      <xdr:col>7</xdr:col>
      <xdr:colOff>514350</xdr:colOff>
      <xdr:row>9</xdr:row>
      <xdr:rowOff>109538</xdr:rowOff>
    </xdr:to>
    <xdr:cxnSp macro="">
      <xdr:nvCxnSpPr>
        <xdr:cNvPr id="74" name="Straight Arrow Connector 73"/>
        <xdr:cNvCxnSpPr/>
      </xdr:nvCxnSpPr>
      <xdr:spPr>
        <a:xfrm>
          <a:off x="4681538" y="1675210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511969</xdr:colOff>
      <xdr:row>9</xdr:row>
      <xdr:rowOff>136922</xdr:rowOff>
    </xdr:from>
    <xdr:to>
      <xdr:col>7</xdr:col>
      <xdr:colOff>511969</xdr:colOff>
      <xdr:row>10</xdr:row>
      <xdr:rowOff>95250</xdr:rowOff>
    </xdr:to>
    <xdr:cxnSp macro="">
      <xdr:nvCxnSpPr>
        <xdr:cNvPr id="75" name="Straight Arrow Connector 74"/>
        <xdr:cNvCxnSpPr/>
      </xdr:nvCxnSpPr>
      <xdr:spPr>
        <a:xfrm>
          <a:off x="4679157" y="1851422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511969</xdr:colOff>
      <xdr:row>10</xdr:row>
      <xdr:rowOff>154782</xdr:rowOff>
    </xdr:from>
    <xdr:to>
      <xdr:col>7</xdr:col>
      <xdr:colOff>511969</xdr:colOff>
      <xdr:row>11</xdr:row>
      <xdr:rowOff>113110</xdr:rowOff>
    </xdr:to>
    <xdr:cxnSp macro="">
      <xdr:nvCxnSpPr>
        <xdr:cNvPr id="76" name="Straight Arrow Connector 75"/>
        <xdr:cNvCxnSpPr/>
      </xdr:nvCxnSpPr>
      <xdr:spPr>
        <a:xfrm>
          <a:off x="4679157" y="2059782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509588</xdr:colOff>
      <xdr:row>11</xdr:row>
      <xdr:rowOff>140494</xdr:rowOff>
    </xdr:from>
    <xdr:to>
      <xdr:col>7</xdr:col>
      <xdr:colOff>509588</xdr:colOff>
      <xdr:row>12</xdr:row>
      <xdr:rowOff>98822</xdr:rowOff>
    </xdr:to>
    <xdr:cxnSp macro="">
      <xdr:nvCxnSpPr>
        <xdr:cNvPr id="77" name="Straight Arrow Connector 76"/>
        <xdr:cNvCxnSpPr/>
      </xdr:nvCxnSpPr>
      <xdr:spPr>
        <a:xfrm>
          <a:off x="4676776" y="2235994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509588</xdr:colOff>
      <xdr:row>12</xdr:row>
      <xdr:rowOff>152401</xdr:rowOff>
    </xdr:from>
    <xdr:to>
      <xdr:col>7</xdr:col>
      <xdr:colOff>509588</xdr:colOff>
      <xdr:row>13</xdr:row>
      <xdr:rowOff>110729</xdr:rowOff>
    </xdr:to>
    <xdr:cxnSp macro="">
      <xdr:nvCxnSpPr>
        <xdr:cNvPr id="78" name="Straight Arrow Connector 77"/>
        <xdr:cNvCxnSpPr/>
      </xdr:nvCxnSpPr>
      <xdr:spPr>
        <a:xfrm>
          <a:off x="4676776" y="2438401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507207</xdr:colOff>
      <xdr:row>13</xdr:row>
      <xdr:rowOff>138113</xdr:rowOff>
    </xdr:from>
    <xdr:to>
      <xdr:col>7</xdr:col>
      <xdr:colOff>507207</xdr:colOff>
      <xdr:row>14</xdr:row>
      <xdr:rowOff>96441</xdr:rowOff>
    </xdr:to>
    <xdr:cxnSp macro="">
      <xdr:nvCxnSpPr>
        <xdr:cNvPr id="79" name="Straight Arrow Connector 78"/>
        <xdr:cNvCxnSpPr/>
      </xdr:nvCxnSpPr>
      <xdr:spPr>
        <a:xfrm>
          <a:off x="4674395" y="2614613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500063</xdr:colOff>
      <xdr:row>8</xdr:row>
      <xdr:rowOff>172641</xdr:rowOff>
    </xdr:from>
    <xdr:to>
      <xdr:col>8</xdr:col>
      <xdr:colOff>500063</xdr:colOff>
      <xdr:row>9</xdr:row>
      <xdr:rowOff>130969</xdr:rowOff>
    </xdr:to>
    <xdr:cxnSp macro="">
      <xdr:nvCxnSpPr>
        <xdr:cNvPr id="83" name="Straight Arrow Connector 82"/>
        <xdr:cNvCxnSpPr/>
      </xdr:nvCxnSpPr>
      <xdr:spPr>
        <a:xfrm>
          <a:off x="5274469" y="1696641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497682</xdr:colOff>
      <xdr:row>9</xdr:row>
      <xdr:rowOff>158353</xdr:rowOff>
    </xdr:from>
    <xdr:to>
      <xdr:col>8</xdr:col>
      <xdr:colOff>497682</xdr:colOff>
      <xdr:row>10</xdr:row>
      <xdr:rowOff>116681</xdr:rowOff>
    </xdr:to>
    <xdr:cxnSp macro="">
      <xdr:nvCxnSpPr>
        <xdr:cNvPr id="84" name="Straight Arrow Connector 83"/>
        <xdr:cNvCxnSpPr/>
      </xdr:nvCxnSpPr>
      <xdr:spPr>
        <a:xfrm>
          <a:off x="5272088" y="1872853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497682</xdr:colOff>
      <xdr:row>10</xdr:row>
      <xdr:rowOff>176213</xdr:rowOff>
    </xdr:from>
    <xdr:to>
      <xdr:col>8</xdr:col>
      <xdr:colOff>497682</xdr:colOff>
      <xdr:row>11</xdr:row>
      <xdr:rowOff>134541</xdr:rowOff>
    </xdr:to>
    <xdr:cxnSp macro="">
      <xdr:nvCxnSpPr>
        <xdr:cNvPr id="85" name="Straight Arrow Connector 84"/>
        <xdr:cNvCxnSpPr/>
      </xdr:nvCxnSpPr>
      <xdr:spPr>
        <a:xfrm>
          <a:off x="5272088" y="2081213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495301</xdr:colOff>
      <xdr:row>11</xdr:row>
      <xdr:rowOff>161925</xdr:rowOff>
    </xdr:from>
    <xdr:to>
      <xdr:col>8</xdr:col>
      <xdr:colOff>495301</xdr:colOff>
      <xdr:row>12</xdr:row>
      <xdr:rowOff>120253</xdr:rowOff>
    </xdr:to>
    <xdr:cxnSp macro="">
      <xdr:nvCxnSpPr>
        <xdr:cNvPr id="86" name="Straight Arrow Connector 85"/>
        <xdr:cNvCxnSpPr/>
      </xdr:nvCxnSpPr>
      <xdr:spPr>
        <a:xfrm>
          <a:off x="5269707" y="2257425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495301</xdr:colOff>
      <xdr:row>12</xdr:row>
      <xdr:rowOff>173832</xdr:rowOff>
    </xdr:from>
    <xdr:to>
      <xdr:col>8</xdr:col>
      <xdr:colOff>495301</xdr:colOff>
      <xdr:row>13</xdr:row>
      <xdr:rowOff>132160</xdr:rowOff>
    </xdr:to>
    <xdr:cxnSp macro="">
      <xdr:nvCxnSpPr>
        <xdr:cNvPr id="87" name="Straight Arrow Connector 86"/>
        <xdr:cNvCxnSpPr/>
      </xdr:nvCxnSpPr>
      <xdr:spPr>
        <a:xfrm>
          <a:off x="5269707" y="2459832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492920</xdr:colOff>
      <xdr:row>13</xdr:row>
      <xdr:rowOff>159544</xdr:rowOff>
    </xdr:from>
    <xdr:to>
      <xdr:col>8</xdr:col>
      <xdr:colOff>492920</xdr:colOff>
      <xdr:row>14</xdr:row>
      <xdr:rowOff>117872</xdr:rowOff>
    </xdr:to>
    <xdr:cxnSp macro="">
      <xdr:nvCxnSpPr>
        <xdr:cNvPr id="88" name="Straight Arrow Connector 87"/>
        <xdr:cNvCxnSpPr/>
      </xdr:nvCxnSpPr>
      <xdr:spPr>
        <a:xfrm>
          <a:off x="5267326" y="2636044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495300</xdr:colOff>
      <xdr:row>9</xdr:row>
      <xdr:rowOff>167878</xdr:rowOff>
    </xdr:from>
    <xdr:to>
      <xdr:col>9</xdr:col>
      <xdr:colOff>495300</xdr:colOff>
      <xdr:row>10</xdr:row>
      <xdr:rowOff>126206</xdr:rowOff>
    </xdr:to>
    <xdr:cxnSp macro="">
      <xdr:nvCxnSpPr>
        <xdr:cNvPr id="90" name="Straight Arrow Connector 89"/>
        <xdr:cNvCxnSpPr/>
      </xdr:nvCxnSpPr>
      <xdr:spPr>
        <a:xfrm>
          <a:off x="5876925" y="1882378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495300</xdr:colOff>
      <xdr:row>10</xdr:row>
      <xdr:rowOff>185738</xdr:rowOff>
    </xdr:from>
    <xdr:to>
      <xdr:col>9</xdr:col>
      <xdr:colOff>495300</xdr:colOff>
      <xdr:row>11</xdr:row>
      <xdr:rowOff>144066</xdr:rowOff>
    </xdr:to>
    <xdr:cxnSp macro="">
      <xdr:nvCxnSpPr>
        <xdr:cNvPr id="91" name="Straight Arrow Connector 90"/>
        <xdr:cNvCxnSpPr/>
      </xdr:nvCxnSpPr>
      <xdr:spPr>
        <a:xfrm>
          <a:off x="5876925" y="2090738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492919</xdr:colOff>
      <xdr:row>11</xdr:row>
      <xdr:rowOff>171450</xdr:rowOff>
    </xdr:from>
    <xdr:to>
      <xdr:col>9</xdr:col>
      <xdr:colOff>492919</xdr:colOff>
      <xdr:row>12</xdr:row>
      <xdr:rowOff>129778</xdr:rowOff>
    </xdr:to>
    <xdr:cxnSp macro="">
      <xdr:nvCxnSpPr>
        <xdr:cNvPr id="92" name="Straight Arrow Connector 91"/>
        <xdr:cNvCxnSpPr/>
      </xdr:nvCxnSpPr>
      <xdr:spPr>
        <a:xfrm>
          <a:off x="5874544" y="2266950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492919</xdr:colOff>
      <xdr:row>12</xdr:row>
      <xdr:rowOff>183357</xdr:rowOff>
    </xdr:from>
    <xdr:to>
      <xdr:col>9</xdr:col>
      <xdr:colOff>492919</xdr:colOff>
      <xdr:row>13</xdr:row>
      <xdr:rowOff>141685</xdr:rowOff>
    </xdr:to>
    <xdr:cxnSp macro="">
      <xdr:nvCxnSpPr>
        <xdr:cNvPr id="93" name="Straight Arrow Connector 92"/>
        <xdr:cNvCxnSpPr/>
      </xdr:nvCxnSpPr>
      <xdr:spPr>
        <a:xfrm>
          <a:off x="5874544" y="2469357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490538</xdr:colOff>
      <xdr:row>13</xdr:row>
      <xdr:rowOff>169069</xdr:rowOff>
    </xdr:from>
    <xdr:to>
      <xdr:col>9</xdr:col>
      <xdr:colOff>490538</xdr:colOff>
      <xdr:row>14</xdr:row>
      <xdr:rowOff>127397</xdr:rowOff>
    </xdr:to>
    <xdr:cxnSp macro="">
      <xdr:nvCxnSpPr>
        <xdr:cNvPr id="94" name="Straight Arrow Connector 93"/>
        <xdr:cNvCxnSpPr/>
      </xdr:nvCxnSpPr>
      <xdr:spPr>
        <a:xfrm>
          <a:off x="5872163" y="2645569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492919</xdr:colOff>
      <xdr:row>11</xdr:row>
      <xdr:rowOff>4763</xdr:rowOff>
    </xdr:from>
    <xdr:to>
      <xdr:col>10</xdr:col>
      <xdr:colOff>492919</xdr:colOff>
      <xdr:row>11</xdr:row>
      <xdr:rowOff>153591</xdr:rowOff>
    </xdr:to>
    <xdr:cxnSp macro="">
      <xdr:nvCxnSpPr>
        <xdr:cNvPr id="97" name="Straight Arrow Connector 96"/>
        <xdr:cNvCxnSpPr/>
      </xdr:nvCxnSpPr>
      <xdr:spPr>
        <a:xfrm>
          <a:off x="6463903" y="2100263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490538</xdr:colOff>
      <xdr:row>11</xdr:row>
      <xdr:rowOff>180975</xdr:rowOff>
    </xdr:from>
    <xdr:to>
      <xdr:col>10</xdr:col>
      <xdr:colOff>490538</xdr:colOff>
      <xdr:row>12</xdr:row>
      <xdr:rowOff>139303</xdr:rowOff>
    </xdr:to>
    <xdr:cxnSp macro="">
      <xdr:nvCxnSpPr>
        <xdr:cNvPr id="98" name="Straight Arrow Connector 97"/>
        <xdr:cNvCxnSpPr/>
      </xdr:nvCxnSpPr>
      <xdr:spPr>
        <a:xfrm>
          <a:off x="6461522" y="2276475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490538</xdr:colOff>
      <xdr:row>13</xdr:row>
      <xdr:rowOff>2382</xdr:rowOff>
    </xdr:from>
    <xdr:to>
      <xdr:col>10</xdr:col>
      <xdr:colOff>490538</xdr:colOff>
      <xdr:row>13</xdr:row>
      <xdr:rowOff>151210</xdr:rowOff>
    </xdr:to>
    <xdr:cxnSp macro="">
      <xdr:nvCxnSpPr>
        <xdr:cNvPr id="99" name="Straight Arrow Connector 98"/>
        <xdr:cNvCxnSpPr/>
      </xdr:nvCxnSpPr>
      <xdr:spPr>
        <a:xfrm>
          <a:off x="6461522" y="2478882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488157</xdr:colOff>
      <xdr:row>13</xdr:row>
      <xdr:rowOff>178594</xdr:rowOff>
    </xdr:from>
    <xdr:to>
      <xdr:col>10</xdr:col>
      <xdr:colOff>488157</xdr:colOff>
      <xdr:row>14</xdr:row>
      <xdr:rowOff>136922</xdr:rowOff>
    </xdr:to>
    <xdr:cxnSp macro="">
      <xdr:nvCxnSpPr>
        <xdr:cNvPr id="100" name="Straight Arrow Connector 99"/>
        <xdr:cNvCxnSpPr/>
      </xdr:nvCxnSpPr>
      <xdr:spPr>
        <a:xfrm>
          <a:off x="6459141" y="2655094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494109</xdr:colOff>
      <xdr:row>11</xdr:row>
      <xdr:rowOff>160735</xdr:rowOff>
    </xdr:from>
    <xdr:to>
      <xdr:col>11</xdr:col>
      <xdr:colOff>494109</xdr:colOff>
      <xdr:row>12</xdr:row>
      <xdr:rowOff>119063</xdr:rowOff>
    </xdr:to>
    <xdr:cxnSp macro="">
      <xdr:nvCxnSpPr>
        <xdr:cNvPr id="104" name="Straight Arrow Connector 103"/>
        <xdr:cNvCxnSpPr/>
      </xdr:nvCxnSpPr>
      <xdr:spPr>
        <a:xfrm>
          <a:off x="7054453" y="2256235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494109</xdr:colOff>
      <xdr:row>12</xdr:row>
      <xdr:rowOff>172642</xdr:rowOff>
    </xdr:from>
    <xdr:to>
      <xdr:col>11</xdr:col>
      <xdr:colOff>494109</xdr:colOff>
      <xdr:row>13</xdr:row>
      <xdr:rowOff>130970</xdr:rowOff>
    </xdr:to>
    <xdr:cxnSp macro="">
      <xdr:nvCxnSpPr>
        <xdr:cNvPr id="105" name="Straight Arrow Connector 104"/>
        <xdr:cNvCxnSpPr/>
      </xdr:nvCxnSpPr>
      <xdr:spPr>
        <a:xfrm>
          <a:off x="7054453" y="2458642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491728</xdr:colOff>
      <xdr:row>13</xdr:row>
      <xdr:rowOff>158354</xdr:rowOff>
    </xdr:from>
    <xdr:to>
      <xdr:col>11</xdr:col>
      <xdr:colOff>491728</xdr:colOff>
      <xdr:row>14</xdr:row>
      <xdr:rowOff>116682</xdr:rowOff>
    </xdr:to>
    <xdr:cxnSp macro="">
      <xdr:nvCxnSpPr>
        <xdr:cNvPr id="106" name="Straight Arrow Connector 105"/>
        <xdr:cNvCxnSpPr/>
      </xdr:nvCxnSpPr>
      <xdr:spPr>
        <a:xfrm>
          <a:off x="7052072" y="2634854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473869</xdr:colOff>
      <xdr:row>12</xdr:row>
      <xdr:rowOff>152402</xdr:rowOff>
    </xdr:from>
    <xdr:to>
      <xdr:col>12</xdr:col>
      <xdr:colOff>473869</xdr:colOff>
      <xdr:row>13</xdr:row>
      <xdr:rowOff>110730</xdr:rowOff>
    </xdr:to>
    <xdr:cxnSp macro="">
      <xdr:nvCxnSpPr>
        <xdr:cNvPr id="108" name="Straight Arrow Connector 107"/>
        <xdr:cNvCxnSpPr/>
      </xdr:nvCxnSpPr>
      <xdr:spPr>
        <a:xfrm>
          <a:off x="7623572" y="2438402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471488</xdr:colOff>
      <xdr:row>13</xdr:row>
      <xdr:rowOff>138114</xdr:rowOff>
    </xdr:from>
    <xdr:to>
      <xdr:col>12</xdr:col>
      <xdr:colOff>471488</xdr:colOff>
      <xdr:row>14</xdr:row>
      <xdr:rowOff>96442</xdr:rowOff>
    </xdr:to>
    <xdr:cxnSp macro="">
      <xdr:nvCxnSpPr>
        <xdr:cNvPr id="109" name="Straight Arrow Connector 108"/>
        <xdr:cNvCxnSpPr/>
      </xdr:nvCxnSpPr>
      <xdr:spPr>
        <a:xfrm>
          <a:off x="7621191" y="2614614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477441</xdr:colOff>
      <xdr:row>13</xdr:row>
      <xdr:rowOff>150020</xdr:rowOff>
    </xdr:from>
    <xdr:to>
      <xdr:col>13</xdr:col>
      <xdr:colOff>477441</xdr:colOff>
      <xdr:row>14</xdr:row>
      <xdr:rowOff>108348</xdr:rowOff>
    </xdr:to>
    <xdr:cxnSp macro="">
      <xdr:nvCxnSpPr>
        <xdr:cNvPr id="110" name="Straight Arrow Connector 109"/>
        <xdr:cNvCxnSpPr/>
      </xdr:nvCxnSpPr>
      <xdr:spPr>
        <a:xfrm>
          <a:off x="8216504" y="2626520"/>
          <a:ext cx="0" cy="14882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428625</xdr:colOff>
      <xdr:row>4</xdr:row>
      <xdr:rowOff>130969</xdr:rowOff>
    </xdr:from>
    <xdr:to>
      <xdr:col>5</xdr:col>
      <xdr:colOff>53578</xdr:colOff>
      <xdr:row>5</xdr:row>
      <xdr:rowOff>47625</xdr:rowOff>
    </xdr:to>
    <xdr:cxnSp macro="">
      <xdr:nvCxnSpPr>
        <xdr:cNvPr id="111" name="Straight Arrow Connector 110"/>
        <xdr:cNvCxnSpPr/>
      </xdr:nvCxnSpPr>
      <xdr:spPr>
        <a:xfrm>
          <a:off x="2774156" y="892969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414337</xdr:colOff>
      <xdr:row>5</xdr:row>
      <xdr:rowOff>110728</xdr:rowOff>
    </xdr:from>
    <xdr:to>
      <xdr:col>5</xdr:col>
      <xdr:colOff>39290</xdr:colOff>
      <xdr:row>6</xdr:row>
      <xdr:rowOff>27384</xdr:rowOff>
    </xdr:to>
    <xdr:cxnSp macro="">
      <xdr:nvCxnSpPr>
        <xdr:cNvPr id="112" name="Straight Arrow Connector 111"/>
        <xdr:cNvCxnSpPr/>
      </xdr:nvCxnSpPr>
      <xdr:spPr>
        <a:xfrm>
          <a:off x="2759868" y="1063228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411955</xdr:colOff>
      <xdr:row>6</xdr:row>
      <xdr:rowOff>138112</xdr:rowOff>
    </xdr:from>
    <xdr:to>
      <xdr:col>5</xdr:col>
      <xdr:colOff>36908</xdr:colOff>
      <xdr:row>7</xdr:row>
      <xdr:rowOff>54768</xdr:rowOff>
    </xdr:to>
    <xdr:cxnSp macro="">
      <xdr:nvCxnSpPr>
        <xdr:cNvPr id="113" name="Straight Arrow Connector 112"/>
        <xdr:cNvCxnSpPr/>
      </xdr:nvCxnSpPr>
      <xdr:spPr>
        <a:xfrm>
          <a:off x="2757486" y="1281112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420290</xdr:colOff>
      <xdr:row>7</xdr:row>
      <xdr:rowOff>110728</xdr:rowOff>
    </xdr:from>
    <xdr:to>
      <xdr:col>5</xdr:col>
      <xdr:colOff>45243</xdr:colOff>
      <xdr:row>8</xdr:row>
      <xdr:rowOff>27384</xdr:rowOff>
    </xdr:to>
    <xdr:cxnSp macro="">
      <xdr:nvCxnSpPr>
        <xdr:cNvPr id="114" name="Straight Arrow Connector 113"/>
        <xdr:cNvCxnSpPr/>
      </xdr:nvCxnSpPr>
      <xdr:spPr>
        <a:xfrm>
          <a:off x="2765821" y="1444228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406002</xdr:colOff>
      <xdr:row>8</xdr:row>
      <xdr:rowOff>138112</xdr:rowOff>
    </xdr:from>
    <xdr:to>
      <xdr:col>5</xdr:col>
      <xdr:colOff>30955</xdr:colOff>
      <xdr:row>9</xdr:row>
      <xdr:rowOff>54768</xdr:rowOff>
    </xdr:to>
    <xdr:cxnSp macro="">
      <xdr:nvCxnSpPr>
        <xdr:cNvPr id="115" name="Straight Arrow Connector 114"/>
        <xdr:cNvCxnSpPr/>
      </xdr:nvCxnSpPr>
      <xdr:spPr>
        <a:xfrm>
          <a:off x="2751533" y="1662112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403620</xdr:colOff>
      <xdr:row>9</xdr:row>
      <xdr:rowOff>117871</xdr:rowOff>
    </xdr:from>
    <xdr:to>
      <xdr:col>5</xdr:col>
      <xdr:colOff>28573</xdr:colOff>
      <xdr:row>10</xdr:row>
      <xdr:rowOff>34527</xdr:rowOff>
    </xdr:to>
    <xdr:cxnSp macro="">
      <xdr:nvCxnSpPr>
        <xdr:cNvPr id="116" name="Straight Arrow Connector 115"/>
        <xdr:cNvCxnSpPr/>
      </xdr:nvCxnSpPr>
      <xdr:spPr>
        <a:xfrm>
          <a:off x="2749151" y="1832371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404813</xdr:colOff>
      <xdr:row>10</xdr:row>
      <xdr:rowOff>138112</xdr:rowOff>
    </xdr:from>
    <xdr:to>
      <xdr:col>5</xdr:col>
      <xdr:colOff>29766</xdr:colOff>
      <xdr:row>11</xdr:row>
      <xdr:rowOff>54768</xdr:rowOff>
    </xdr:to>
    <xdr:cxnSp macro="">
      <xdr:nvCxnSpPr>
        <xdr:cNvPr id="117" name="Straight Arrow Connector 116"/>
        <xdr:cNvCxnSpPr/>
      </xdr:nvCxnSpPr>
      <xdr:spPr>
        <a:xfrm>
          <a:off x="2750344" y="2043112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414337</xdr:colOff>
      <xdr:row>11</xdr:row>
      <xdr:rowOff>117871</xdr:rowOff>
    </xdr:from>
    <xdr:to>
      <xdr:col>5</xdr:col>
      <xdr:colOff>39290</xdr:colOff>
      <xdr:row>12</xdr:row>
      <xdr:rowOff>34527</xdr:rowOff>
    </xdr:to>
    <xdr:cxnSp macro="">
      <xdr:nvCxnSpPr>
        <xdr:cNvPr id="118" name="Straight Arrow Connector 117"/>
        <xdr:cNvCxnSpPr/>
      </xdr:nvCxnSpPr>
      <xdr:spPr>
        <a:xfrm>
          <a:off x="2759868" y="2213371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417909</xdr:colOff>
      <xdr:row>12</xdr:row>
      <xdr:rowOff>145255</xdr:rowOff>
    </xdr:from>
    <xdr:to>
      <xdr:col>5</xdr:col>
      <xdr:colOff>42862</xdr:colOff>
      <xdr:row>13</xdr:row>
      <xdr:rowOff>61911</xdr:rowOff>
    </xdr:to>
    <xdr:cxnSp macro="">
      <xdr:nvCxnSpPr>
        <xdr:cNvPr id="119" name="Straight Arrow Connector 118"/>
        <xdr:cNvCxnSpPr/>
      </xdr:nvCxnSpPr>
      <xdr:spPr>
        <a:xfrm>
          <a:off x="2763440" y="2431255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409575</xdr:colOff>
      <xdr:row>13</xdr:row>
      <xdr:rowOff>125015</xdr:rowOff>
    </xdr:from>
    <xdr:to>
      <xdr:col>5</xdr:col>
      <xdr:colOff>34528</xdr:colOff>
      <xdr:row>14</xdr:row>
      <xdr:rowOff>41671</xdr:rowOff>
    </xdr:to>
    <xdr:cxnSp macro="">
      <xdr:nvCxnSpPr>
        <xdr:cNvPr id="120" name="Straight Arrow Connector 119"/>
        <xdr:cNvCxnSpPr/>
      </xdr:nvCxnSpPr>
      <xdr:spPr>
        <a:xfrm>
          <a:off x="2755106" y="2601515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453628</xdr:colOff>
      <xdr:row>5</xdr:row>
      <xdr:rowOff>120253</xdr:rowOff>
    </xdr:from>
    <xdr:to>
      <xdr:col>6</xdr:col>
      <xdr:colOff>78581</xdr:colOff>
      <xdr:row>6</xdr:row>
      <xdr:rowOff>36909</xdr:rowOff>
    </xdr:to>
    <xdr:cxnSp macro="">
      <xdr:nvCxnSpPr>
        <xdr:cNvPr id="121" name="Straight Arrow Connector 120"/>
        <xdr:cNvCxnSpPr/>
      </xdr:nvCxnSpPr>
      <xdr:spPr>
        <a:xfrm>
          <a:off x="3406378" y="1072753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451246</xdr:colOff>
      <xdr:row>6</xdr:row>
      <xdr:rowOff>147637</xdr:rowOff>
    </xdr:from>
    <xdr:to>
      <xdr:col>6</xdr:col>
      <xdr:colOff>76199</xdr:colOff>
      <xdr:row>7</xdr:row>
      <xdr:rowOff>64293</xdr:rowOff>
    </xdr:to>
    <xdr:cxnSp macro="">
      <xdr:nvCxnSpPr>
        <xdr:cNvPr id="122" name="Straight Arrow Connector 121"/>
        <xdr:cNvCxnSpPr/>
      </xdr:nvCxnSpPr>
      <xdr:spPr>
        <a:xfrm>
          <a:off x="3403996" y="1290637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459581</xdr:colOff>
      <xdr:row>7</xdr:row>
      <xdr:rowOff>120253</xdr:rowOff>
    </xdr:from>
    <xdr:to>
      <xdr:col>6</xdr:col>
      <xdr:colOff>84534</xdr:colOff>
      <xdr:row>8</xdr:row>
      <xdr:rowOff>36909</xdr:rowOff>
    </xdr:to>
    <xdr:cxnSp macro="">
      <xdr:nvCxnSpPr>
        <xdr:cNvPr id="123" name="Straight Arrow Connector 122"/>
        <xdr:cNvCxnSpPr/>
      </xdr:nvCxnSpPr>
      <xdr:spPr>
        <a:xfrm>
          <a:off x="3412331" y="1453753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445293</xdr:colOff>
      <xdr:row>8</xdr:row>
      <xdr:rowOff>147637</xdr:rowOff>
    </xdr:from>
    <xdr:to>
      <xdr:col>6</xdr:col>
      <xdr:colOff>70246</xdr:colOff>
      <xdr:row>9</xdr:row>
      <xdr:rowOff>64293</xdr:rowOff>
    </xdr:to>
    <xdr:cxnSp macro="">
      <xdr:nvCxnSpPr>
        <xdr:cNvPr id="124" name="Straight Arrow Connector 123"/>
        <xdr:cNvCxnSpPr/>
      </xdr:nvCxnSpPr>
      <xdr:spPr>
        <a:xfrm>
          <a:off x="3398043" y="1671637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442911</xdr:colOff>
      <xdr:row>9</xdr:row>
      <xdr:rowOff>127396</xdr:rowOff>
    </xdr:from>
    <xdr:to>
      <xdr:col>6</xdr:col>
      <xdr:colOff>67864</xdr:colOff>
      <xdr:row>10</xdr:row>
      <xdr:rowOff>44052</xdr:rowOff>
    </xdr:to>
    <xdr:cxnSp macro="">
      <xdr:nvCxnSpPr>
        <xdr:cNvPr id="125" name="Straight Arrow Connector 124"/>
        <xdr:cNvCxnSpPr/>
      </xdr:nvCxnSpPr>
      <xdr:spPr>
        <a:xfrm>
          <a:off x="3395661" y="1841896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444104</xdr:colOff>
      <xdr:row>10</xdr:row>
      <xdr:rowOff>147637</xdr:rowOff>
    </xdr:from>
    <xdr:to>
      <xdr:col>6</xdr:col>
      <xdr:colOff>69057</xdr:colOff>
      <xdr:row>11</xdr:row>
      <xdr:rowOff>64293</xdr:rowOff>
    </xdr:to>
    <xdr:cxnSp macro="">
      <xdr:nvCxnSpPr>
        <xdr:cNvPr id="126" name="Straight Arrow Connector 125"/>
        <xdr:cNvCxnSpPr/>
      </xdr:nvCxnSpPr>
      <xdr:spPr>
        <a:xfrm>
          <a:off x="3396854" y="2052637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453628</xdr:colOff>
      <xdr:row>11</xdr:row>
      <xdr:rowOff>127396</xdr:rowOff>
    </xdr:from>
    <xdr:to>
      <xdr:col>6</xdr:col>
      <xdr:colOff>78581</xdr:colOff>
      <xdr:row>12</xdr:row>
      <xdr:rowOff>44052</xdr:rowOff>
    </xdr:to>
    <xdr:cxnSp macro="">
      <xdr:nvCxnSpPr>
        <xdr:cNvPr id="127" name="Straight Arrow Connector 126"/>
        <xdr:cNvCxnSpPr/>
      </xdr:nvCxnSpPr>
      <xdr:spPr>
        <a:xfrm>
          <a:off x="3406378" y="2222896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457200</xdr:colOff>
      <xdr:row>12</xdr:row>
      <xdr:rowOff>154780</xdr:rowOff>
    </xdr:from>
    <xdr:to>
      <xdr:col>6</xdr:col>
      <xdr:colOff>82153</xdr:colOff>
      <xdr:row>13</xdr:row>
      <xdr:rowOff>71436</xdr:rowOff>
    </xdr:to>
    <xdr:cxnSp macro="">
      <xdr:nvCxnSpPr>
        <xdr:cNvPr id="128" name="Straight Arrow Connector 127"/>
        <xdr:cNvCxnSpPr/>
      </xdr:nvCxnSpPr>
      <xdr:spPr>
        <a:xfrm>
          <a:off x="3409950" y="2440780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448866</xdr:colOff>
      <xdr:row>13</xdr:row>
      <xdr:rowOff>134540</xdr:rowOff>
    </xdr:from>
    <xdr:to>
      <xdr:col>6</xdr:col>
      <xdr:colOff>73819</xdr:colOff>
      <xdr:row>14</xdr:row>
      <xdr:rowOff>51196</xdr:rowOff>
    </xdr:to>
    <xdr:cxnSp macro="">
      <xdr:nvCxnSpPr>
        <xdr:cNvPr id="129" name="Straight Arrow Connector 128"/>
        <xdr:cNvCxnSpPr/>
      </xdr:nvCxnSpPr>
      <xdr:spPr>
        <a:xfrm>
          <a:off x="3401616" y="2611040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472677</xdr:colOff>
      <xdr:row>6</xdr:row>
      <xdr:rowOff>145256</xdr:rowOff>
    </xdr:from>
    <xdr:to>
      <xdr:col>7</xdr:col>
      <xdr:colOff>97630</xdr:colOff>
      <xdr:row>7</xdr:row>
      <xdr:rowOff>61912</xdr:rowOff>
    </xdr:to>
    <xdr:cxnSp macro="">
      <xdr:nvCxnSpPr>
        <xdr:cNvPr id="131" name="Straight Arrow Connector 130"/>
        <xdr:cNvCxnSpPr/>
      </xdr:nvCxnSpPr>
      <xdr:spPr>
        <a:xfrm>
          <a:off x="4032646" y="1288256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481012</xdr:colOff>
      <xdr:row>7</xdr:row>
      <xdr:rowOff>117872</xdr:rowOff>
    </xdr:from>
    <xdr:to>
      <xdr:col>7</xdr:col>
      <xdr:colOff>105965</xdr:colOff>
      <xdr:row>8</xdr:row>
      <xdr:rowOff>34528</xdr:rowOff>
    </xdr:to>
    <xdr:cxnSp macro="">
      <xdr:nvCxnSpPr>
        <xdr:cNvPr id="132" name="Straight Arrow Connector 131"/>
        <xdr:cNvCxnSpPr/>
      </xdr:nvCxnSpPr>
      <xdr:spPr>
        <a:xfrm>
          <a:off x="4040981" y="1451372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466724</xdr:colOff>
      <xdr:row>8</xdr:row>
      <xdr:rowOff>145256</xdr:rowOff>
    </xdr:from>
    <xdr:to>
      <xdr:col>7</xdr:col>
      <xdr:colOff>91677</xdr:colOff>
      <xdr:row>9</xdr:row>
      <xdr:rowOff>61912</xdr:rowOff>
    </xdr:to>
    <xdr:cxnSp macro="">
      <xdr:nvCxnSpPr>
        <xdr:cNvPr id="133" name="Straight Arrow Connector 132"/>
        <xdr:cNvCxnSpPr/>
      </xdr:nvCxnSpPr>
      <xdr:spPr>
        <a:xfrm>
          <a:off x="4026693" y="1669256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464342</xdr:colOff>
      <xdr:row>9</xdr:row>
      <xdr:rowOff>125015</xdr:rowOff>
    </xdr:from>
    <xdr:to>
      <xdr:col>7</xdr:col>
      <xdr:colOff>89295</xdr:colOff>
      <xdr:row>10</xdr:row>
      <xdr:rowOff>41671</xdr:rowOff>
    </xdr:to>
    <xdr:cxnSp macro="">
      <xdr:nvCxnSpPr>
        <xdr:cNvPr id="134" name="Straight Arrow Connector 133"/>
        <xdr:cNvCxnSpPr/>
      </xdr:nvCxnSpPr>
      <xdr:spPr>
        <a:xfrm>
          <a:off x="4024311" y="1839515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465535</xdr:colOff>
      <xdr:row>10</xdr:row>
      <xdr:rowOff>145256</xdr:rowOff>
    </xdr:from>
    <xdr:to>
      <xdr:col>7</xdr:col>
      <xdr:colOff>90488</xdr:colOff>
      <xdr:row>11</xdr:row>
      <xdr:rowOff>61912</xdr:rowOff>
    </xdr:to>
    <xdr:cxnSp macro="">
      <xdr:nvCxnSpPr>
        <xdr:cNvPr id="135" name="Straight Arrow Connector 134"/>
        <xdr:cNvCxnSpPr/>
      </xdr:nvCxnSpPr>
      <xdr:spPr>
        <a:xfrm>
          <a:off x="4025504" y="2050256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475059</xdr:colOff>
      <xdr:row>11</xdr:row>
      <xdr:rowOff>125015</xdr:rowOff>
    </xdr:from>
    <xdr:to>
      <xdr:col>7</xdr:col>
      <xdr:colOff>100012</xdr:colOff>
      <xdr:row>12</xdr:row>
      <xdr:rowOff>41671</xdr:rowOff>
    </xdr:to>
    <xdr:cxnSp macro="">
      <xdr:nvCxnSpPr>
        <xdr:cNvPr id="136" name="Straight Arrow Connector 135"/>
        <xdr:cNvCxnSpPr/>
      </xdr:nvCxnSpPr>
      <xdr:spPr>
        <a:xfrm>
          <a:off x="4035028" y="2220515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478631</xdr:colOff>
      <xdr:row>12</xdr:row>
      <xdr:rowOff>152399</xdr:rowOff>
    </xdr:from>
    <xdr:to>
      <xdr:col>7</xdr:col>
      <xdr:colOff>103584</xdr:colOff>
      <xdr:row>13</xdr:row>
      <xdr:rowOff>69055</xdr:rowOff>
    </xdr:to>
    <xdr:cxnSp macro="">
      <xdr:nvCxnSpPr>
        <xdr:cNvPr id="137" name="Straight Arrow Connector 136"/>
        <xdr:cNvCxnSpPr/>
      </xdr:nvCxnSpPr>
      <xdr:spPr>
        <a:xfrm>
          <a:off x="4038600" y="2438399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470297</xdr:colOff>
      <xdr:row>13</xdr:row>
      <xdr:rowOff>132159</xdr:rowOff>
    </xdr:from>
    <xdr:to>
      <xdr:col>7</xdr:col>
      <xdr:colOff>95250</xdr:colOff>
      <xdr:row>14</xdr:row>
      <xdr:rowOff>48815</xdr:rowOff>
    </xdr:to>
    <xdr:cxnSp macro="">
      <xdr:nvCxnSpPr>
        <xdr:cNvPr id="138" name="Straight Arrow Connector 137"/>
        <xdr:cNvCxnSpPr/>
      </xdr:nvCxnSpPr>
      <xdr:spPr>
        <a:xfrm>
          <a:off x="4030266" y="2608659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514349</xdr:colOff>
      <xdr:row>7</xdr:row>
      <xdr:rowOff>133350</xdr:rowOff>
    </xdr:from>
    <xdr:to>
      <xdr:col>8</xdr:col>
      <xdr:colOff>139303</xdr:colOff>
      <xdr:row>8</xdr:row>
      <xdr:rowOff>50006</xdr:rowOff>
    </xdr:to>
    <xdr:cxnSp macro="">
      <xdr:nvCxnSpPr>
        <xdr:cNvPr id="141" name="Straight Arrow Connector 140"/>
        <xdr:cNvCxnSpPr/>
      </xdr:nvCxnSpPr>
      <xdr:spPr>
        <a:xfrm>
          <a:off x="4681537" y="1466850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500061</xdr:colOff>
      <xdr:row>8</xdr:row>
      <xdr:rowOff>160734</xdr:rowOff>
    </xdr:from>
    <xdr:to>
      <xdr:col>8</xdr:col>
      <xdr:colOff>125015</xdr:colOff>
      <xdr:row>9</xdr:row>
      <xdr:rowOff>77390</xdr:rowOff>
    </xdr:to>
    <xdr:cxnSp macro="">
      <xdr:nvCxnSpPr>
        <xdr:cNvPr id="142" name="Straight Arrow Connector 141"/>
        <xdr:cNvCxnSpPr/>
      </xdr:nvCxnSpPr>
      <xdr:spPr>
        <a:xfrm>
          <a:off x="4667249" y="1684734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497679</xdr:colOff>
      <xdr:row>9</xdr:row>
      <xdr:rowOff>140493</xdr:rowOff>
    </xdr:from>
    <xdr:to>
      <xdr:col>8</xdr:col>
      <xdr:colOff>122633</xdr:colOff>
      <xdr:row>10</xdr:row>
      <xdr:rowOff>57149</xdr:rowOff>
    </xdr:to>
    <xdr:cxnSp macro="">
      <xdr:nvCxnSpPr>
        <xdr:cNvPr id="143" name="Straight Arrow Connector 142"/>
        <xdr:cNvCxnSpPr/>
      </xdr:nvCxnSpPr>
      <xdr:spPr>
        <a:xfrm>
          <a:off x="4664867" y="1854993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498872</xdr:colOff>
      <xdr:row>10</xdr:row>
      <xdr:rowOff>160734</xdr:rowOff>
    </xdr:from>
    <xdr:to>
      <xdr:col>8</xdr:col>
      <xdr:colOff>123826</xdr:colOff>
      <xdr:row>11</xdr:row>
      <xdr:rowOff>77390</xdr:rowOff>
    </xdr:to>
    <xdr:cxnSp macro="">
      <xdr:nvCxnSpPr>
        <xdr:cNvPr id="144" name="Straight Arrow Connector 143"/>
        <xdr:cNvCxnSpPr/>
      </xdr:nvCxnSpPr>
      <xdr:spPr>
        <a:xfrm>
          <a:off x="4666060" y="2065734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508396</xdr:colOff>
      <xdr:row>11</xdr:row>
      <xdr:rowOff>140493</xdr:rowOff>
    </xdr:from>
    <xdr:to>
      <xdr:col>8</xdr:col>
      <xdr:colOff>133350</xdr:colOff>
      <xdr:row>12</xdr:row>
      <xdr:rowOff>57149</xdr:rowOff>
    </xdr:to>
    <xdr:cxnSp macro="">
      <xdr:nvCxnSpPr>
        <xdr:cNvPr id="145" name="Straight Arrow Connector 144"/>
        <xdr:cNvCxnSpPr/>
      </xdr:nvCxnSpPr>
      <xdr:spPr>
        <a:xfrm>
          <a:off x="4675584" y="2235993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511968</xdr:colOff>
      <xdr:row>12</xdr:row>
      <xdr:rowOff>167877</xdr:rowOff>
    </xdr:from>
    <xdr:to>
      <xdr:col>8</xdr:col>
      <xdr:colOff>136922</xdr:colOff>
      <xdr:row>13</xdr:row>
      <xdr:rowOff>84533</xdr:rowOff>
    </xdr:to>
    <xdr:cxnSp macro="">
      <xdr:nvCxnSpPr>
        <xdr:cNvPr id="146" name="Straight Arrow Connector 145"/>
        <xdr:cNvCxnSpPr/>
      </xdr:nvCxnSpPr>
      <xdr:spPr>
        <a:xfrm>
          <a:off x="4679156" y="2453877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503634</xdr:colOff>
      <xdr:row>13</xdr:row>
      <xdr:rowOff>147637</xdr:rowOff>
    </xdr:from>
    <xdr:to>
      <xdr:col>8</xdr:col>
      <xdr:colOff>128588</xdr:colOff>
      <xdr:row>14</xdr:row>
      <xdr:rowOff>64293</xdr:rowOff>
    </xdr:to>
    <xdr:cxnSp macro="">
      <xdr:nvCxnSpPr>
        <xdr:cNvPr id="147" name="Straight Arrow Connector 146"/>
        <xdr:cNvCxnSpPr/>
      </xdr:nvCxnSpPr>
      <xdr:spPr>
        <a:xfrm>
          <a:off x="4670822" y="2624137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491727</xdr:colOff>
      <xdr:row>8</xdr:row>
      <xdr:rowOff>176212</xdr:rowOff>
    </xdr:from>
    <xdr:to>
      <xdr:col>9</xdr:col>
      <xdr:colOff>116680</xdr:colOff>
      <xdr:row>9</xdr:row>
      <xdr:rowOff>92868</xdr:rowOff>
    </xdr:to>
    <xdr:cxnSp macro="">
      <xdr:nvCxnSpPr>
        <xdr:cNvPr id="151" name="Straight Arrow Connector 150"/>
        <xdr:cNvCxnSpPr/>
      </xdr:nvCxnSpPr>
      <xdr:spPr>
        <a:xfrm>
          <a:off x="5266133" y="1700212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489345</xdr:colOff>
      <xdr:row>9</xdr:row>
      <xdr:rowOff>155971</xdr:rowOff>
    </xdr:from>
    <xdr:to>
      <xdr:col>9</xdr:col>
      <xdr:colOff>114298</xdr:colOff>
      <xdr:row>10</xdr:row>
      <xdr:rowOff>72627</xdr:rowOff>
    </xdr:to>
    <xdr:cxnSp macro="">
      <xdr:nvCxnSpPr>
        <xdr:cNvPr id="152" name="Straight Arrow Connector 151"/>
        <xdr:cNvCxnSpPr/>
      </xdr:nvCxnSpPr>
      <xdr:spPr>
        <a:xfrm>
          <a:off x="5263751" y="1870471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490538</xdr:colOff>
      <xdr:row>10</xdr:row>
      <xdr:rowOff>176212</xdr:rowOff>
    </xdr:from>
    <xdr:to>
      <xdr:col>9</xdr:col>
      <xdr:colOff>115491</xdr:colOff>
      <xdr:row>11</xdr:row>
      <xdr:rowOff>92868</xdr:rowOff>
    </xdr:to>
    <xdr:cxnSp macro="">
      <xdr:nvCxnSpPr>
        <xdr:cNvPr id="153" name="Straight Arrow Connector 152"/>
        <xdr:cNvCxnSpPr/>
      </xdr:nvCxnSpPr>
      <xdr:spPr>
        <a:xfrm>
          <a:off x="5264944" y="2081212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500062</xdr:colOff>
      <xdr:row>11</xdr:row>
      <xdr:rowOff>155971</xdr:rowOff>
    </xdr:from>
    <xdr:to>
      <xdr:col>9</xdr:col>
      <xdr:colOff>125015</xdr:colOff>
      <xdr:row>12</xdr:row>
      <xdr:rowOff>72627</xdr:rowOff>
    </xdr:to>
    <xdr:cxnSp macro="">
      <xdr:nvCxnSpPr>
        <xdr:cNvPr id="154" name="Straight Arrow Connector 153"/>
        <xdr:cNvCxnSpPr/>
      </xdr:nvCxnSpPr>
      <xdr:spPr>
        <a:xfrm>
          <a:off x="5274468" y="2251471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503634</xdr:colOff>
      <xdr:row>12</xdr:row>
      <xdr:rowOff>183355</xdr:rowOff>
    </xdr:from>
    <xdr:to>
      <xdr:col>9</xdr:col>
      <xdr:colOff>128587</xdr:colOff>
      <xdr:row>13</xdr:row>
      <xdr:rowOff>100011</xdr:rowOff>
    </xdr:to>
    <xdr:cxnSp macro="">
      <xdr:nvCxnSpPr>
        <xdr:cNvPr id="155" name="Straight Arrow Connector 154"/>
        <xdr:cNvCxnSpPr/>
      </xdr:nvCxnSpPr>
      <xdr:spPr>
        <a:xfrm>
          <a:off x="5278040" y="2469355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495300</xdr:colOff>
      <xdr:row>13</xdr:row>
      <xdr:rowOff>163115</xdr:rowOff>
    </xdr:from>
    <xdr:to>
      <xdr:col>9</xdr:col>
      <xdr:colOff>120253</xdr:colOff>
      <xdr:row>14</xdr:row>
      <xdr:rowOff>79771</xdr:rowOff>
    </xdr:to>
    <xdr:cxnSp macro="">
      <xdr:nvCxnSpPr>
        <xdr:cNvPr id="156" name="Straight Arrow Connector 155"/>
        <xdr:cNvCxnSpPr/>
      </xdr:nvCxnSpPr>
      <xdr:spPr>
        <a:xfrm>
          <a:off x="5269706" y="2639615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486964</xdr:colOff>
      <xdr:row>9</xdr:row>
      <xdr:rowOff>165496</xdr:rowOff>
    </xdr:from>
    <xdr:to>
      <xdr:col>10</xdr:col>
      <xdr:colOff>129777</xdr:colOff>
      <xdr:row>10</xdr:row>
      <xdr:rowOff>82152</xdr:rowOff>
    </xdr:to>
    <xdr:cxnSp macro="">
      <xdr:nvCxnSpPr>
        <xdr:cNvPr id="161" name="Straight Arrow Connector 160"/>
        <xdr:cNvCxnSpPr/>
      </xdr:nvCxnSpPr>
      <xdr:spPr>
        <a:xfrm>
          <a:off x="5868589" y="1879996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488157</xdr:colOff>
      <xdr:row>10</xdr:row>
      <xdr:rowOff>185737</xdr:rowOff>
    </xdr:from>
    <xdr:to>
      <xdr:col>10</xdr:col>
      <xdr:colOff>130970</xdr:colOff>
      <xdr:row>11</xdr:row>
      <xdr:rowOff>102393</xdr:rowOff>
    </xdr:to>
    <xdr:cxnSp macro="">
      <xdr:nvCxnSpPr>
        <xdr:cNvPr id="162" name="Straight Arrow Connector 161"/>
        <xdr:cNvCxnSpPr/>
      </xdr:nvCxnSpPr>
      <xdr:spPr>
        <a:xfrm>
          <a:off x="5869782" y="2090737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497681</xdr:colOff>
      <xdr:row>11</xdr:row>
      <xdr:rowOff>165496</xdr:rowOff>
    </xdr:from>
    <xdr:to>
      <xdr:col>10</xdr:col>
      <xdr:colOff>140494</xdr:colOff>
      <xdr:row>12</xdr:row>
      <xdr:rowOff>82152</xdr:rowOff>
    </xdr:to>
    <xdr:cxnSp macro="">
      <xdr:nvCxnSpPr>
        <xdr:cNvPr id="163" name="Straight Arrow Connector 162"/>
        <xdr:cNvCxnSpPr/>
      </xdr:nvCxnSpPr>
      <xdr:spPr>
        <a:xfrm>
          <a:off x="5879306" y="2260996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501253</xdr:colOff>
      <xdr:row>13</xdr:row>
      <xdr:rowOff>2380</xdr:rowOff>
    </xdr:from>
    <xdr:to>
      <xdr:col>10</xdr:col>
      <xdr:colOff>144066</xdr:colOff>
      <xdr:row>13</xdr:row>
      <xdr:rowOff>109536</xdr:rowOff>
    </xdr:to>
    <xdr:cxnSp macro="">
      <xdr:nvCxnSpPr>
        <xdr:cNvPr id="164" name="Straight Arrow Connector 163"/>
        <xdr:cNvCxnSpPr/>
      </xdr:nvCxnSpPr>
      <xdr:spPr>
        <a:xfrm>
          <a:off x="5882878" y="2478880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492919</xdr:colOff>
      <xdr:row>13</xdr:row>
      <xdr:rowOff>172640</xdr:rowOff>
    </xdr:from>
    <xdr:to>
      <xdr:col>10</xdr:col>
      <xdr:colOff>135732</xdr:colOff>
      <xdr:row>14</xdr:row>
      <xdr:rowOff>89296</xdr:rowOff>
    </xdr:to>
    <xdr:cxnSp macro="">
      <xdr:nvCxnSpPr>
        <xdr:cNvPr id="165" name="Straight Arrow Connector 164"/>
        <xdr:cNvCxnSpPr/>
      </xdr:nvCxnSpPr>
      <xdr:spPr>
        <a:xfrm>
          <a:off x="5874544" y="2649140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491729</xdr:colOff>
      <xdr:row>10</xdr:row>
      <xdr:rowOff>189309</xdr:rowOff>
    </xdr:from>
    <xdr:to>
      <xdr:col>11</xdr:col>
      <xdr:colOff>134541</xdr:colOff>
      <xdr:row>11</xdr:row>
      <xdr:rowOff>105965</xdr:rowOff>
    </xdr:to>
    <xdr:cxnSp macro="">
      <xdr:nvCxnSpPr>
        <xdr:cNvPr id="166" name="Straight Arrow Connector 165"/>
        <xdr:cNvCxnSpPr/>
      </xdr:nvCxnSpPr>
      <xdr:spPr>
        <a:xfrm>
          <a:off x="6462713" y="2094309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501253</xdr:colOff>
      <xdr:row>11</xdr:row>
      <xdr:rowOff>169068</xdr:rowOff>
    </xdr:from>
    <xdr:to>
      <xdr:col>11</xdr:col>
      <xdr:colOff>144065</xdr:colOff>
      <xdr:row>12</xdr:row>
      <xdr:rowOff>85724</xdr:rowOff>
    </xdr:to>
    <xdr:cxnSp macro="">
      <xdr:nvCxnSpPr>
        <xdr:cNvPr id="167" name="Straight Arrow Connector 166"/>
        <xdr:cNvCxnSpPr/>
      </xdr:nvCxnSpPr>
      <xdr:spPr>
        <a:xfrm>
          <a:off x="6472237" y="2264568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504825</xdr:colOff>
      <xdr:row>13</xdr:row>
      <xdr:rowOff>5952</xdr:rowOff>
    </xdr:from>
    <xdr:to>
      <xdr:col>11</xdr:col>
      <xdr:colOff>147637</xdr:colOff>
      <xdr:row>13</xdr:row>
      <xdr:rowOff>113108</xdr:rowOff>
    </xdr:to>
    <xdr:cxnSp macro="">
      <xdr:nvCxnSpPr>
        <xdr:cNvPr id="168" name="Straight Arrow Connector 167"/>
        <xdr:cNvCxnSpPr/>
      </xdr:nvCxnSpPr>
      <xdr:spPr>
        <a:xfrm>
          <a:off x="6475809" y="2482452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496491</xdr:colOff>
      <xdr:row>13</xdr:row>
      <xdr:rowOff>176212</xdr:rowOff>
    </xdr:from>
    <xdr:to>
      <xdr:col>11</xdr:col>
      <xdr:colOff>139303</xdr:colOff>
      <xdr:row>14</xdr:row>
      <xdr:rowOff>92868</xdr:rowOff>
    </xdr:to>
    <xdr:cxnSp macro="">
      <xdr:nvCxnSpPr>
        <xdr:cNvPr id="169" name="Straight Arrow Connector 168"/>
        <xdr:cNvCxnSpPr/>
      </xdr:nvCxnSpPr>
      <xdr:spPr>
        <a:xfrm>
          <a:off x="6467475" y="2652712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492918</xdr:colOff>
      <xdr:row>11</xdr:row>
      <xdr:rowOff>166687</xdr:rowOff>
    </xdr:from>
    <xdr:to>
      <xdr:col>12</xdr:col>
      <xdr:colOff>135731</xdr:colOff>
      <xdr:row>12</xdr:row>
      <xdr:rowOff>83343</xdr:rowOff>
    </xdr:to>
    <xdr:cxnSp macro="">
      <xdr:nvCxnSpPr>
        <xdr:cNvPr id="171" name="Straight Arrow Connector 170"/>
        <xdr:cNvCxnSpPr/>
      </xdr:nvCxnSpPr>
      <xdr:spPr>
        <a:xfrm>
          <a:off x="7053262" y="2262187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496490</xdr:colOff>
      <xdr:row>13</xdr:row>
      <xdr:rowOff>3571</xdr:rowOff>
    </xdr:from>
    <xdr:to>
      <xdr:col>12</xdr:col>
      <xdr:colOff>139303</xdr:colOff>
      <xdr:row>13</xdr:row>
      <xdr:rowOff>110727</xdr:rowOff>
    </xdr:to>
    <xdr:cxnSp macro="">
      <xdr:nvCxnSpPr>
        <xdr:cNvPr id="172" name="Straight Arrow Connector 171"/>
        <xdr:cNvCxnSpPr/>
      </xdr:nvCxnSpPr>
      <xdr:spPr>
        <a:xfrm>
          <a:off x="7056834" y="2480071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488156</xdr:colOff>
      <xdr:row>13</xdr:row>
      <xdr:rowOff>173831</xdr:rowOff>
    </xdr:from>
    <xdr:to>
      <xdr:col>12</xdr:col>
      <xdr:colOff>130969</xdr:colOff>
      <xdr:row>14</xdr:row>
      <xdr:rowOff>90487</xdr:rowOff>
    </xdr:to>
    <xdr:cxnSp macro="">
      <xdr:nvCxnSpPr>
        <xdr:cNvPr id="173" name="Straight Arrow Connector 172"/>
        <xdr:cNvCxnSpPr/>
      </xdr:nvCxnSpPr>
      <xdr:spPr>
        <a:xfrm>
          <a:off x="7048500" y="2650331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478631</xdr:colOff>
      <xdr:row>12</xdr:row>
      <xdr:rowOff>155971</xdr:rowOff>
    </xdr:from>
    <xdr:to>
      <xdr:col>13</xdr:col>
      <xdr:colOff>117532</xdr:colOff>
      <xdr:row>13</xdr:row>
      <xdr:rowOff>72627</xdr:rowOff>
    </xdr:to>
    <xdr:cxnSp macro="">
      <xdr:nvCxnSpPr>
        <xdr:cNvPr id="176" name="Straight Arrow Connector 175"/>
        <xdr:cNvCxnSpPr/>
      </xdr:nvCxnSpPr>
      <xdr:spPr>
        <a:xfrm>
          <a:off x="7646874" y="2441971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470297</xdr:colOff>
      <xdr:row>13</xdr:row>
      <xdr:rowOff>135731</xdr:rowOff>
    </xdr:from>
    <xdr:to>
      <xdr:col>13</xdr:col>
      <xdr:colOff>109198</xdr:colOff>
      <xdr:row>14</xdr:row>
      <xdr:rowOff>52387</xdr:rowOff>
    </xdr:to>
    <xdr:cxnSp macro="">
      <xdr:nvCxnSpPr>
        <xdr:cNvPr id="177" name="Straight Arrow Connector 176"/>
        <xdr:cNvCxnSpPr/>
      </xdr:nvCxnSpPr>
      <xdr:spPr>
        <a:xfrm>
          <a:off x="7638540" y="2612231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481183</xdr:colOff>
      <xdr:row>13</xdr:row>
      <xdr:rowOff>146617</xdr:rowOff>
    </xdr:from>
    <xdr:to>
      <xdr:col>14</xdr:col>
      <xdr:colOff>120083</xdr:colOff>
      <xdr:row>14</xdr:row>
      <xdr:rowOff>63273</xdr:rowOff>
    </xdr:to>
    <xdr:cxnSp macro="">
      <xdr:nvCxnSpPr>
        <xdr:cNvPr id="178" name="Straight Arrow Connector 177"/>
        <xdr:cNvCxnSpPr/>
      </xdr:nvCxnSpPr>
      <xdr:spPr>
        <a:xfrm>
          <a:off x="8242697" y="2623117"/>
          <a:ext cx="232172" cy="107156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129886</xdr:colOff>
      <xdr:row>3</xdr:row>
      <xdr:rowOff>135082</xdr:rowOff>
    </xdr:from>
    <xdr:to>
      <xdr:col>27</xdr:col>
      <xdr:colOff>580159</xdr:colOff>
      <xdr:row>21</xdr:row>
      <xdr:rowOff>372341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117231</xdr:colOff>
      <xdr:row>22</xdr:row>
      <xdr:rowOff>329712</xdr:rowOff>
    </xdr:from>
    <xdr:to>
      <xdr:col>27</xdr:col>
      <xdr:colOff>567504</xdr:colOff>
      <xdr:row>44</xdr:row>
      <xdr:rowOff>17451</xdr:rowOff>
    </xdr:to>
    <xdr:graphicFrame macro="">
      <xdr:nvGraphicFramePr>
        <xdr:cNvPr id="179" name="Chart 1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357717</xdr:colOff>
      <xdr:row>0</xdr:row>
      <xdr:rowOff>150100</xdr:rowOff>
    </xdr:from>
    <xdr:to>
      <xdr:col>25</xdr:col>
      <xdr:colOff>450252</xdr:colOff>
      <xdr:row>20</xdr:row>
      <xdr:rowOff>1842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71438</xdr:colOff>
      <xdr:row>18</xdr:row>
      <xdr:rowOff>96838</xdr:rowOff>
    </xdr:from>
    <xdr:to>
      <xdr:col>10</xdr:col>
      <xdr:colOff>47626</xdr:colOff>
      <xdr:row>38</xdr:row>
      <xdr:rowOff>119063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360066</xdr:colOff>
      <xdr:row>18</xdr:row>
      <xdr:rowOff>147584</xdr:rowOff>
    </xdr:from>
    <xdr:to>
      <xdr:col>14</xdr:col>
      <xdr:colOff>1260407</xdr:colOff>
      <xdr:row>38</xdr:row>
      <xdr:rowOff>178183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6</xdr:row>
      <xdr:rowOff>57149</xdr:rowOff>
    </xdr:from>
    <xdr:to>
      <xdr:col>14</xdr:col>
      <xdr:colOff>466725</xdr:colOff>
      <xdr:row>23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24</xdr:row>
      <xdr:rowOff>104775</xdr:rowOff>
    </xdr:from>
    <xdr:to>
      <xdr:col>14</xdr:col>
      <xdr:colOff>495300</xdr:colOff>
      <xdr:row>41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B18" sqref="B18"/>
    </sheetView>
  </sheetViews>
  <sheetFormatPr defaultRowHeight="15" x14ac:dyDescent="0.25"/>
  <cols>
    <col min="1" max="1" width="16.7109375" bestFit="1" customWidth="1"/>
    <col min="2" max="2" width="25.140625" customWidth="1"/>
  </cols>
  <sheetData>
    <row r="1" spans="1:2" x14ac:dyDescent="0.25">
      <c r="A1" t="s">
        <v>18</v>
      </c>
    </row>
    <row r="3" spans="1:2" x14ac:dyDescent="0.25">
      <c r="A3" t="s">
        <v>19</v>
      </c>
    </row>
    <row r="4" spans="1:2" x14ac:dyDescent="0.25">
      <c r="B4" s="22" t="s">
        <v>20</v>
      </c>
    </row>
    <row r="5" spans="1:2" x14ac:dyDescent="0.25">
      <c r="B5" s="22" t="s">
        <v>13</v>
      </c>
    </row>
    <row r="6" spans="1:2" x14ac:dyDescent="0.25">
      <c r="B6" s="22" t="s">
        <v>24</v>
      </c>
    </row>
    <row r="7" spans="1:2" x14ac:dyDescent="0.25">
      <c r="B7" s="22" t="s">
        <v>25</v>
      </c>
    </row>
    <row r="9" spans="1:2" x14ac:dyDescent="0.25">
      <c r="A9" t="s">
        <v>27</v>
      </c>
    </row>
    <row r="10" spans="1:2" x14ac:dyDescent="0.25">
      <c r="B10" s="22" t="s">
        <v>28</v>
      </c>
    </row>
    <row r="11" spans="1:2" x14ac:dyDescent="0.25">
      <c r="B11" s="22" t="s">
        <v>33</v>
      </c>
    </row>
    <row r="12" spans="1:2" x14ac:dyDescent="0.25">
      <c r="B12" s="22" t="s">
        <v>41</v>
      </c>
    </row>
  </sheetData>
  <hyperlinks>
    <hyperlink ref="B4" location="'Pascal''s Triangle Images'!A1" display="Traditional Pascal's Triangle &amp; Reformatted Triangle"/>
    <hyperlink ref="B5" location="'Pascal''s Triangle'!A1" display="Normalized Pascal's Triangle"/>
    <hyperlink ref="B6" location="'Pascals Triangle .25'!A1" display="Pascal's Triangle, 25% Success"/>
    <hyperlink ref="B7" location="'Pascals Triangle .3 Normalized'!A1" display="Pascal's Triangle, 30% Success"/>
    <hyperlink ref="B10" location="'Cumulative Distribution Funct'!A1" display="Plots Of Cumulative Distribution Functions"/>
    <hyperlink ref="B11" location="Blackjack!A1" display="Blackjack Player Winning At Least 51 Hands Out of 100"/>
    <hyperlink ref="B12" location="Election!A1" display="Approximation To Election Using Normal Curv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0"/>
  <sheetViews>
    <sheetView showGridLines="0" topLeftCell="A11" zoomScale="90" zoomScaleNormal="90" workbookViewId="0">
      <selection activeCell="A21" sqref="A21"/>
    </sheetView>
  </sheetViews>
  <sheetFormatPr defaultRowHeight="15" x14ac:dyDescent="0.25"/>
  <cols>
    <col min="2" max="2" width="11.85546875" customWidth="1"/>
    <col min="3" max="3" width="10.85546875" customWidth="1"/>
    <col min="4" max="4" width="3.28515625" style="3" customWidth="1"/>
    <col min="10" max="19" width="8.85546875" customWidth="1"/>
  </cols>
  <sheetData>
    <row r="1" spans="2:21" x14ac:dyDescent="0.25">
      <c r="E1" s="26" t="s">
        <v>8</v>
      </c>
      <c r="F1" s="26"/>
      <c r="G1" s="26"/>
      <c r="H1" s="26"/>
      <c r="I1" s="26"/>
    </row>
    <row r="2" spans="2:21" x14ac:dyDescent="0.25">
      <c r="E2" s="1">
        <v>0</v>
      </c>
      <c r="F2" s="1">
        <v>1</v>
      </c>
      <c r="G2" s="1">
        <v>2</v>
      </c>
      <c r="H2" s="1">
        <v>3</v>
      </c>
      <c r="I2" s="1">
        <v>4</v>
      </c>
      <c r="J2" s="1">
        <v>5</v>
      </c>
      <c r="K2" s="1">
        <v>6</v>
      </c>
      <c r="L2" s="1">
        <v>7</v>
      </c>
      <c r="M2" s="1">
        <v>8</v>
      </c>
      <c r="N2" s="1">
        <v>9</v>
      </c>
      <c r="O2" s="1">
        <v>10</v>
      </c>
    </row>
    <row r="3" spans="2:21" x14ac:dyDescent="0.25">
      <c r="B3" s="1" t="s">
        <v>1</v>
      </c>
      <c r="C3" s="1" t="s">
        <v>3</v>
      </c>
    </row>
    <row r="4" spans="2:21" x14ac:dyDescent="0.25">
      <c r="B4" s="5" t="s">
        <v>2</v>
      </c>
      <c r="C4" s="6" t="s">
        <v>0</v>
      </c>
      <c r="D4" s="7"/>
    </row>
    <row r="5" spans="2:21" x14ac:dyDescent="0.25">
      <c r="B5" s="8">
        <v>0</v>
      </c>
      <c r="C5" s="8">
        <f>2^B5</f>
        <v>1</v>
      </c>
      <c r="D5" s="9"/>
      <c r="E5" s="4">
        <v>1</v>
      </c>
      <c r="F5" s="1"/>
      <c r="G5" s="1"/>
      <c r="H5" s="1"/>
      <c r="I5" s="1"/>
      <c r="J5" s="1"/>
      <c r="K5" s="1"/>
      <c r="L5" s="1"/>
      <c r="M5" s="1"/>
      <c r="N5" s="1"/>
      <c r="O5" s="1"/>
    </row>
    <row r="6" spans="2:21" x14ac:dyDescent="0.25">
      <c r="B6" s="8">
        <v>1</v>
      </c>
      <c r="C6" s="8">
        <f t="shared" ref="C6:C15" si="0">2^B6</f>
        <v>2</v>
      </c>
      <c r="D6" s="9"/>
      <c r="E6" s="4">
        <f>E5</f>
        <v>1</v>
      </c>
      <c r="F6" s="4">
        <f>IF(E5&gt;0,IF(F5="",E5,E5+F5),"")</f>
        <v>1</v>
      </c>
      <c r="G6" s="1" t="str">
        <f t="shared" ref="G6:U15" si="1">IF(F5&gt;0,IF(G5="",F5,F5+G5),"")</f>
        <v/>
      </c>
      <c r="H6" s="1" t="str">
        <f t="shared" si="1"/>
        <v/>
      </c>
      <c r="I6" s="1" t="str">
        <f t="shared" si="1"/>
        <v/>
      </c>
      <c r="J6" s="1" t="str">
        <f t="shared" si="1"/>
        <v/>
      </c>
      <c r="K6" s="1" t="str">
        <f t="shared" si="1"/>
        <v/>
      </c>
      <c r="L6" s="1" t="str">
        <f t="shared" si="1"/>
        <v/>
      </c>
      <c r="M6" s="1" t="str">
        <f t="shared" si="1"/>
        <v/>
      </c>
      <c r="N6" s="1" t="str">
        <f t="shared" si="1"/>
        <v/>
      </c>
      <c r="O6" s="1"/>
    </row>
    <row r="7" spans="2:21" x14ac:dyDescent="0.25">
      <c r="B7" s="8">
        <v>2</v>
      </c>
      <c r="C7" s="8">
        <f t="shared" si="0"/>
        <v>4</v>
      </c>
      <c r="D7" s="9"/>
      <c r="E7" s="4">
        <f>E6</f>
        <v>1</v>
      </c>
      <c r="F7" s="4">
        <f>IF(E6&gt;0,IF(F6="",E6,E6+F6),"")</f>
        <v>2</v>
      </c>
      <c r="G7" s="4">
        <f>IF(F6&gt;0,IF(G6="",F6,F6+G6),"")</f>
        <v>1</v>
      </c>
      <c r="H7" s="1" t="str">
        <f>IF(G6&gt;0,IF(H6="",G6,G6+H6),"")</f>
        <v/>
      </c>
      <c r="I7" s="1" t="str">
        <f t="shared" si="1"/>
        <v/>
      </c>
      <c r="J7" s="1" t="str">
        <f t="shared" si="1"/>
        <v/>
      </c>
      <c r="K7" s="1" t="str">
        <f t="shared" si="1"/>
        <v/>
      </c>
      <c r="L7" s="1" t="str">
        <f t="shared" si="1"/>
        <v/>
      </c>
      <c r="M7" s="1" t="str">
        <f t="shared" si="1"/>
        <v/>
      </c>
      <c r="N7" s="1" t="str">
        <f t="shared" si="1"/>
        <v/>
      </c>
      <c r="O7" s="1"/>
    </row>
    <row r="8" spans="2:21" x14ac:dyDescent="0.25">
      <c r="B8" s="8">
        <v>3</v>
      </c>
      <c r="C8" s="8">
        <f t="shared" si="0"/>
        <v>8</v>
      </c>
      <c r="D8" s="9"/>
      <c r="E8" s="4">
        <f t="shared" ref="E8:E15" si="2">E7</f>
        <v>1</v>
      </c>
      <c r="F8" s="4">
        <f t="shared" ref="F8:H15" si="3">IF(E7&gt;0,IF(F7="",E7,E7+F7),"")</f>
        <v>3</v>
      </c>
      <c r="G8" s="4">
        <f t="shared" si="3"/>
        <v>3</v>
      </c>
      <c r="H8" s="4">
        <f t="shared" si="3"/>
        <v>1</v>
      </c>
      <c r="I8" s="1" t="str">
        <f t="shared" si="1"/>
        <v/>
      </c>
      <c r="J8" s="1" t="str">
        <f t="shared" si="1"/>
        <v/>
      </c>
      <c r="K8" s="1" t="str">
        <f t="shared" si="1"/>
        <v/>
      </c>
      <c r="L8" s="1" t="str">
        <f t="shared" si="1"/>
        <v/>
      </c>
      <c r="M8" s="1" t="str">
        <f t="shared" si="1"/>
        <v/>
      </c>
      <c r="N8" s="1" t="str">
        <f t="shared" si="1"/>
        <v/>
      </c>
      <c r="O8" s="1"/>
    </row>
    <row r="9" spans="2:21" x14ac:dyDescent="0.25">
      <c r="B9" s="8">
        <v>4</v>
      </c>
      <c r="C9" s="8">
        <f t="shared" si="0"/>
        <v>16</v>
      </c>
      <c r="D9" s="9"/>
      <c r="E9" s="4">
        <f t="shared" si="2"/>
        <v>1</v>
      </c>
      <c r="F9" s="4">
        <f t="shared" si="3"/>
        <v>4</v>
      </c>
      <c r="G9" s="4">
        <f t="shared" si="3"/>
        <v>6</v>
      </c>
      <c r="H9" s="4">
        <f t="shared" si="3"/>
        <v>4</v>
      </c>
      <c r="I9" s="4">
        <f t="shared" si="1"/>
        <v>1</v>
      </c>
      <c r="J9" s="1" t="str">
        <f t="shared" si="1"/>
        <v/>
      </c>
      <c r="K9" s="1" t="str">
        <f t="shared" si="1"/>
        <v/>
      </c>
      <c r="L9" s="1" t="str">
        <f t="shared" si="1"/>
        <v/>
      </c>
      <c r="M9" s="1" t="str">
        <f t="shared" si="1"/>
        <v/>
      </c>
      <c r="N9" s="1" t="str">
        <f t="shared" si="1"/>
        <v/>
      </c>
      <c r="O9" s="1"/>
    </row>
    <row r="10" spans="2:21" x14ac:dyDescent="0.25">
      <c r="B10" s="8">
        <v>5</v>
      </c>
      <c r="C10" s="8">
        <f t="shared" si="0"/>
        <v>32</v>
      </c>
      <c r="D10" s="9"/>
      <c r="E10" s="4">
        <f t="shared" si="2"/>
        <v>1</v>
      </c>
      <c r="F10" s="4">
        <f t="shared" si="3"/>
        <v>5</v>
      </c>
      <c r="G10" s="4">
        <f t="shared" si="3"/>
        <v>10</v>
      </c>
      <c r="H10" s="4">
        <f t="shared" si="3"/>
        <v>10</v>
      </c>
      <c r="I10" s="4">
        <f t="shared" si="1"/>
        <v>5</v>
      </c>
      <c r="J10" s="4">
        <f t="shared" si="1"/>
        <v>1</v>
      </c>
      <c r="K10" s="1" t="str">
        <f t="shared" si="1"/>
        <v/>
      </c>
      <c r="L10" s="1" t="str">
        <f t="shared" si="1"/>
        <v/>
      </c>
      <c r="M10" s="1" t="str">
        <f t="shared" si="1"/>
        <v/>
      </c>
      <c r="N10" s="1" t="str">
        <f t="shared" si="1"/>
        <v/>
      </c>
      <c r="O10" s="1"/>
    </row>
    <row r="11" spans="2:21" x14ac:dyDescent="0.25">
      <c r="B11" s="8">
        <v>6</v>
      </c>
      <c r="C11" s="8">
        <f t="shared" si="0"/>
        <v>64</v>
      </c>
      <c r="D11" s="9"/>
      <c r="E11" s="4">
        <f t="shared" si="2"/>
        <v>1</v>
      </c>
      <c r="F11" s="4">
        <f t="shared" si="3"/>
        <v>6</v>
      </c>
      <c r="G11" s="4">
        <f t="shared" si="3"/>
        <v>15</v>
      </c>
      <c r="H11" s="4">
        <f t="shared" si="3"/>
        <v>20</v>
      </c>
      <c r="I11" s="4">
        <f t="shared" si="1"/>
        <v>15</v>
      </c>
      <c r="J11" s="4">
        <f t="shared" si="1"/>
        <v>6</v>
      </c>
      <c r="K11" s="4">
        <f t="shared" si="1"/>
        <v>1</v>
      </c>
      <c r="L11" s="1" t="str">
        <f t="shared" si="1"/>
        <v/>
      </c>
      <c r="M11" s="1" t="str">
        <f t="shared" si="1"/>
        <v/>
      </c>
      <c r="N11" s="1" t="str">
        <f t="shared" si="1"/>
        <v/>
      </c>
      <c r="O11" s="1"/>
    </row>
    <row r="12" spans="2:21" x14ac:dyDescent="0.25">
      <c r="B12" s="8">
        <v>7</v>
      </c>
      <c r="C12" s="8">
        <f t="shared" si="0"/>
        <v>128</v>
      </c>
      <c r="D12" s="9"/>
      <c r="E12" s="4">
        <f t="shared" si="2"/>
        <v>1</v>
      </c>
      <c r="F12" s="4">
        <f t="shared" si="3"/>
        <v>7</v>
      </c>
      <c r="G12" s="4">
        <f t="shared" si="3"/>
        <v>21</v>
      </c>
      <c r="H12" s="4">
        <f t="shared" si="3"/>
        <v>35</v>
      </c>
      <c r="I12" s="4">
        <f t="shared" si="1"/>
        <v>35</v>
      </c>
      <c r="J12" s="4">
        <f t="shared" si="1"/>
        <v>21</v>
      </c>
      <c r="K12" s="4">
        <f t="shared" si="1"/>
        <v>7</v>
      </c>
      <c r="L12" s="4">
        <f t="shared" si="1"/>
        <v>1</v>
      </c>
      <c r="M12" s="1" t="str">
        <f t="shared" si="1"/>
        <v/>
      </c>
      <c r="N12" s="1" t="str">
        <f t="shared" si="1"/>
        <v/>
      </c>
      <c r="O12" s="1"/>
    </row>
    <row r="13" spans="2:21" x14ac:dyDescent="0.25">
      <c r="B13" s="8">
        <v>8</v>
      </c>
      <c r="C13" s="8">
        <f t="shared" si="0"/>
        <v>256</v>
      </c>
      <c r="D13" s="9"/>
      <c r="E13" s="4">
        <f t="shared" si="2"/>
        <v>1</v>
      </c>
      <c r="F13" s="4">
        <f t="shared" si="3"/>
        <v>8</v>
      </c>
      <c r="G13" s="4">
        <f t="shared" si="3"/>
        <v>28</v>
      </c>
      <c r="H13" s="4">
        <f t="shared" si="3"/>
        <v>56</v>
      </c>
      <c r="I13" s="4">
        <f t="shared" si="1"/>
        <v>70</v>
      </c>
      <c r="J13" s="4">
        <f t="shared" si="1"/>
        <v>56</v>
      </c>
      <c r="K13" s="4">
        <f t="shared" si="1"/>
        <v>28</v>
      </c>
      <c r="L13" s="4">
        <f t="shared" si="1"/>
        <v>8</v>
      </c>
      <c r="M13" s="4">
        <f t="shared" si="1"/>
        <v>1</v>
      </c>
      <c r="N13" s="1" t="str">
        <f t="shared" si="1"/>
        <v/>
      </c>
      <c r="O13" s="1"/>
    </row>
    <row r="14" spans="2:21" x14ac:dyDescent="0.25">
      <c r="B14" s="8">
        <v>9</v>
      </c>
      <c r="C14" s="8">
        <f t="shared" si="0"/>
        <v>512</v>
      </c>
      <c r="D14" s="9"/>
      <c r="E14" s="4">
        <f t="shared" si="2"/>
        <v>1</v>
      </c>
      <c r="F14" s="4">
        <f t="shared" si="3"/>
        <v>9</v>
      </c>
      <c r="G14" s="4">
        <f t="shared" si="3"/>
        <v>36</v>
      </c>
      <c r="H14" s="4">
        <f t="shared" si="3"/>
        <v>84</v>
      </c>
      <c r="I14" s="4">
        <f t="shared" si="1"/>
        <v>126</v>
      </c>
      <c r="J14" s="4">
        <f t="shared" si="1"/>
        <v>126</v>
      </c>
      <c r="K14" s="4">
        <f t="shared" si="1"/>
        <v>84</v>
      </c>
      <c r="L14" s="4">
        <f t="shared" si="1"/>
        <v>36</v>
      </c>
      <c r="M14" s="4">
        <f t="shared" si="1"/>
        <v>9</v>
      </c>
      <c r="N14" s="4">
        <f t="shared" si="1"/>
        <v>1</v>
      </c>
      <c r="O14" s="1" t="str">
        <f t="shared" si="1"/>
        <v/>
      </c>
      <c r="P14" t="str">
        <f t="shared" si="1"/>
        <v/>
      </c>
      <c r="Q14" t="str">
        <f t="shared" si="1"/>
        <v/>
      </c>
      <c r="R14" t="str">
        <f t="shared" si="1"/>
        <v/>
      </c>
      <c r="S14" t="str">
        <f t="shared" si="1"/>
        <v/>
      </c>
      <c r="T14" t="str">
        <f t="shared" si="1"/>
        <v/>
      </c>
      <c r="U14" t="str">
        <f t="shared" si="1"/>
        <v/>
      </c>
    </row>
    <row r="15" spans="2:21" x14ac:dyDescent="0.25">
      <c r="B15" s="8">
        <v>10</v>
      </c>
      <c r="C15" s="8">
        <f t="shared" si="0"/>
        <v>1024</v>
      </c>
      <c r="D15" s="9"/>
      <c r="E15" s="4">
        <f t="shared" si="2"/>
        <v>1</v>
      </c>
      <c r="F15" s="4">
        <f t="shared" si="3"/>
        <v>10</v>
      </c>
      <c r="G15" s="4">
        <f t="shared" si="3"/>
        <v>45</v>
      </c>
      <c r="H15" s="4">
        <f t="shared" si="3"/>
        <v>120</v>
      </c>
      <c r="I15" s="4">
        <f t="shared" si="1"/>
        <v>210</v>
      </c>
      <c r="J15" s="4">
        <f t="shared" si="1"/>
        <v>252</v>
      </c>
      <c r="K15" s="4">
        <f t="shared" si="1"/>
        <v>210</v>
      </c>
      <c r="L15" s="4">
        <f t="shared" si="1"/>
        <v>120</v>
      </c>
      <c r="M15" s="4">
        <f t="shared" si="1"/>
        <v>45</v>
      </c>
      <c r="N15" s="4">
        <f t="shared" si="1"/>
        <v>10</v>
      </c>
      <c r="O15" s="4">
        <f t="shared" si="1"/>
        <v>1</v>
      </c>
      <c r="P15" t="str">
        <f t="shared" si="1"/>
        <v/>
      </c>
      <c r="Q15" t="str">
        <f t="shared" si="1"/>
        <v/>
      </c>
      <c r="R15" t="str">
        <f t="shared" si="1"/>
        <v/>
      </c>
      <c r="S15" t="str">
        <f t="shared" si="1"/>
        <v/>
      </c>
      <c r="T15" t="str">
        <f t="shared" si="1"/>
        <v/>
      </c>
      <c r="U15" t="str">
        <f t="shared" si="1"/>
        <v/>
      </c>
    </row>
    <row r="18" spans="2:18" x14ac:dyDescent="0.25"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 ht="31.5" x14ac:dyDescent="0.5">
      <c r="H19" s="14"/>
      <c r="I19" s="15"/>
      <c r="J19" s="15"/>
      <c r="K19" s="15"/>
      <c r="L19" s="15"/>
      <c r="M19" s="16">
        <v>1</v>
      </c>
      <c r="N19" s="15"/>
      <c r="O19" s="15"/>
      <c r="P19" s="15"/>
      <c r="Q19" s="15"/>
      <c r="R19" s="15"/>
    </row>
    <row r="20" spans="2:18" ht="31.5" x14ac:dyDescent="0.5">
      <c r="B20" s="1"/>
      <c r="C20" s="1"/>
      <c r="H20" s="14"/>
      <c r="I20" s="15"/>
      <c r="J20" s="15"/>
      <c r="K20" s="15"/>
      <c r="L20" s="16">
        <v>1</v>
      </c>
      <c r="M20" s="16"/>
      <c r="N20" s="16">
        <v>1</v>
      </c>
      <c r="O20" s="15"/>
      <c r="P20" s="15"/>
      <c r="Q20" s="15"/>
      <c r="R20" s="15"/>
    </row>
    <row r="21" spans="2:18" ht="31.5" x14ac:dyDescent="0.5">
      <c r="B21" s="1"/>
      <c r="C21" s="2"/>
      <c r="H21" s="14"/>
      <c r="I21" s="15"/>
      <c r="J21" s="15"/>
      <c r="K21" s="16">
        <v>1</v>
      </c>
      <c r="L21" s="16"/>
      <c r="M21" s="16">
        <v>2</v>
      </c>
      <c r="N21" s="16"/>
      <c r="O21" s="16">
        <v>1</v>
      </c>
      <c r="P21" s="15"/>
      <c r="Q21" s="15"/>
      <c r="R21" s="15"/>
    </row>
    <row r="22" spans="2:18" ht="31.5" x14ac:dyDescent="0.5">
      <c r="B22" s="1"/>
      <c r="C22" s="1"/>
      <c r="E22" s="1"/>
      <c r="F22" s="1"/>
      <c r="G22" s="1"/>
      <c r="H22" s="15"/>
      <c r="I22" s="15"/>
      <c r="J22" s="16">
        <v>1</v>
      </c>
      <c r="K22" s="16"/>
      <c r="L22" s="16">
        <v>3</v>
      </c>
      <c r="M22" s="16"/>
      <c r="N22" s="16">
        <v>3</v>
      </c>
      <c r="O22" s="16"/>
      <c r="P22" s="16">
        <v>1</v>
      </c>
      <c r="Q22" s="15"/>
      <c r="R22" s="15"/>
    </row>
    <row r="23" spans="2:18" ht="31.5" x14ac:dyDescent="0.5">
      <c r="B23" s="1"/>
      <c r="C23" s="1"/>
      <c r="E23" s="1"/>
      <c r="F23" s="1"/>
      <c r="G23" s="1"/>
      <c r="H23" s="15"/>
      <c r="I23" s="16">
        <v>1</v>
      </c>
      <c r="J23" s="16"/>
      <c r="K23" s="16">
        <v>4</v>
      </c>
      <c r="L23" s="16"/>
      <c r="M23" s="16">
        <v>6</v>
      </c>
      <c r="N23" s="16"/>
      <c r="O23" s="16">
        <v>4</v>
      </c>
      <c r="P23" s="16"/>
      <c r="Q23" s="16">
        <v>1</v>
      </c>
      <c r="R23" s="15"/>
    </row>
    <row r="24" spans="2:18" ht="31.5" x14ac:dyDescent="0.5">
      <c r="B24" s="1"/>
      <c r="C24" s="1"/>
      <c r="E24" s="1"/>
      <c r="F24" s="1"/>
      <c r="G24" s="1"/>
      <c r="H24" s="16">
        <v>1</v>
      </c>
      <c r="I24" s="16"/>
      <c r="J24" s="16">
        <v>5</v>
      </c>
      <c r="K24" s="16"/>
      <c r="L24" s="16">
        <v>10</v>
      </c>
      <c r="M24" s="16"/>
      <c r="N24" s="16">
        <v>10</v>
      </c>
      <c r="O24" s="16"/>
      <c r="P24" s="16">
        <v>5</v>
      </c>
      <c r="Q24" s="16"/>
      <c r="R24" s="16">
        <v>1</v>
      </c>
    </row>
    <row r="25" spans="2:18" x14ac:dyDescent="0.25">
      <c r="B25" s="1"/>
      <c r="C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x14ac:dyDescent="0.25">
      <c r="B26" s="1"/>
      <c r="C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x14ac:dyDescent="0.25"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x14ac:dyDescent="0.25"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x14ac:dyDescent="0.25"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x14ac:dyDescent="0.25">
      <c r="I30" s="1"/>
      <c r="J30" s="1"/>
      <c r="K30" s="1"/>
      <c r="L30" s="1"/>
      <c r="M30" s="1"/>
      <c r="N30" s="1"/>
      <c r="O30" s="1"/>
      <c r="P30" s="1"/>
      <c r="Q30" s="1"/>
      <c r="R30" s="1"/>
    </row>
  </sheetData>
  <mergeCells count="1">
    <mergeCell ref="E1:I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4"/>
  <sheetViews>
    <sheetView showGridLines="0" zoomScale="90" zoomScaleNormal="90" workbookViewId="0">
      <selection activeCell="J19" sqref="J19"/>
    </sheetView>
  </sheetViews>
  <sheetFormatPr defaultRowHeight="15" x14ac:dyDescent="0.25"/>
  <cols>
    <col min="2" max="2" width="11.85546875" customWidth="1"/>
    <col min="3" max="3" width="10.85546875" customWidth="1"/>
    <col min="4" max="4" width="3.28515625" style="3" customWidth="1"/>
    <col min="5" max="19" width="6.140625" customWidth="1"/>
  </cols>
  <sheetData>
    <row r="2" spans="1:21" x14ac:dyDescent="0.25">
      <c r="A2" s="26" t="s">
        <v>21</v>
      </c>
      <c r="B2" s="26"/>
      <c r="C2" s="26"/>
    </row>
    <row r="3" spans="1:21" x14ac:dyDescent="0.25">
      <c r="E3" s="26" t="s">
        <v>8</v>
      </c>
      <c r="F3" s="26"/>
      <c r="G3" s="26"/>
      <c r="H3" s="26"/>
      <c r="I3" s="26"/>
      <c r="J3" s="26"/>
      <c r="K3" s="26"/>
      <c r="L3" s="26"/>
    </row>
    <row r="4" spans="1:21" x14ac:dyDescent="0.25">
      <c r="B4" s="1" t="s">
        <v>1</v>
      </c>
      <c r="C4" s="1" t="s">
        <v>3</v>
      </c>
      <c r="E4" s="18">
        <v>0</v>
      </c>
      <c r="F4" s="18">
        <v>1</v>
      </c>
      <c r="G4" s="18">
        <v>2</v>
      </c>
      <c r="H4" s="18">
        <v>3</v>
      </c>
      <c r="I4" s="18">
        <v>4</v>
      </c>
      <c r="J4" s="18">
        <v>5</v>
      </c>
      <c r="K4" s="18">
        <v>6</v>
      </c>
      <c r="L4" s="18">
        <v>7</v>
      </c>
      <c r="M4" s="18">
        <v>8</v>
      </c>
      <c r="N4" s="18">
        <v>9</v>
      </c>
      <c r="O4" s="18">
        <v>10</v>
      </c>
      <c r="P4" s="18">
        <v>11</v>
      </c>
      <c r="Q4" s="18">
        <v>12</v>
      </c>
      <c r="R4" s="18">
        <v>13</v>
      </c>
      <c r="S4" s="18">
        <v>14</v>
      </c>
    </row>
    <row r="5" spans="1:21" x14ac:dyDescent="0.25">
      <c r="B5" s="5" t="s">
        <v>2</v>
      </c>
      <c r="C5" s="6" t="s">
        <v>0</v>
      </c>
      <c r="D5" s="7"/>
    </row>
    <row r="6" spans="1:21" x14ac:dyDescent="0.25">
      <c r="B6" s="8">
        <v>0</v>
      </c>
      <c r="C6" s="8">
        <f>2^B6</f>
        <v>1</v>
      </c>
      <c r="D6" s="9"/>
      <c r="E6" s="4">
        <v>1</v>
      </c>
      <c r="F6" s="1"/>
      <c r="G6" s="1"/>
      <c r="H6" s="1"/>
      <c r="I6" s="1"/>
      <c r="J6" s="1"/>
      <c r="K6" s="1"/>
      <c r="L6" s="1"/>
      <c r="M6" s="1"/>
      <c r="N6" s="1"/>
      <c r="O6" s="1"/>
    </row>
    <row r="7" spans="1:21" x14ac:dyDescent="0.25">
      <c r="B7" s="8">
        <v>1</v>
      </c>
      <c r="C7" s="8">
        <f t="shared" ref="C7:C16" si="0">2^B7</f>
        <v>2</v>
      </c>
      <c r="D7" s="9"/>
      <c r="E7" s="4">
        <f>E6</f>
        <v>1</v>
      </c>
      <c r="F7" s="4">
        <f>IF(E6&gt;0,IF(F6="",E6,E6+F6),"")</f>
        <v>1</v>
      </c>
      <c r="G7" s="1" t="str">
        <f t="shared" ref="G7:N7" si="1">IF(F6&gt;0,IF(G6="",F6,F6+G6),"")</f>
        <v/>
      </c>
      <c r="H7" s="1" t="str">
        <f t="shared" si="1"/>
        <v/>
      </c>
      <c r="I7" s="1" t="str">
        <f t="shared" si="1"/>
        <v/>
      </c>
      <c r="J7" s="1" t="str">
        <f t="shared" si="1"/>
        <v/>
      </c>
      <c r="K7" s="1" t="str">
        <f t="shared" si="1"/>
        <v/>
      </c>
      <c r="L7" s="1" t="str">
        <f t="shared" si="1"/>
        <v/>
      </c>
      <c r="M7" s="1" t="str">
        <f t="shared" si="1"/>
        <v/>
      </c>
      <c r="N7" s="1" t="str">
        <f t="shared" si="1"/>
        <v/>
      </c>
      <c r="O7" s="1"/>
    </row>
    <row r="8" spans="1:21" x14ac:dyDescent="0.25">
      <c r="B8" s="8">
        <v>2</v>
      </c>
      <c r="C8" s="8">
        <f t="shared" si="0"/>
        <v>4</v>
      </c>
      <c r="D8" s="9"/>
      <c r="E8" s="4">
        <f>E7</f>
        <v>1</v>
      </c>
      <c r="F8" s="4">
        <f>IF(E7&gt;0,IF(F7="",E7,E7+F7),"")</f>
        <v>2</v>
      </c>
      <c r="G8" s="4">
        <f>IF(F7&gt;0,IF(G7="",F7,F7+G7),"")</f>
        <v>1</v>
      </c>
      <c r="H8" s="1" t="str">
        <f>IF(G7&gt;0,IF(H7="",G7,G7+H7),"")</f>
        <v/>
      </c>
      <c r="I8" s="1" t="str">
        <f t="shared" ref="I8" si="2">IF(H7&gt;0,IF(I7="",H7,H7+I7),"")</f>
        <v/>
      </c>
      <c r="J8" s="1" t="str">
        <f t="shared" ref="J8" si="3">IF(I7&gt;0,IF(J7="",I7,I7+J7),"")</f>
        <v/>
      </c>
      <c r="K8" s="1" t="str">
        <f t="shared" ref="K8" si="4">IF(J7&gt;0,IF(K7="",J7,J7+K7),"")</f>
        <v/>
      </c>
      <c r="L8" s="1" t="str">
        <f t="shared" ref="L8" si="5">IF(K7&gt;0,IF(L7="",K7,K7+L7),"")</f>
        <v/>
      </c>
      <c r="M8" s="1" t="str">
        <f t="shared" ref="M8" si="6">IF(L7&gt;0,IF(M7="",L7,L7+M7),"")</f>
        <v/>
      </c>
      <c r="N8" s="1" t="str">
        <f t="shared" ref="N8" si="7">IF(M7&gt;0,IF(N7="",M7,M7+N7),"")</f>
        <v/>
      </c>
      <c r="O8" s="1"/>
    </row>
    <row r="9" spans="1:21" x14ac:dyDescent="0.25">
      <c r="B9" s="8">
        <v>3</v>
      </c>
      <c r="C9" s="8">
        <f t="shared" si="0"/>
        <v>8</v>
      </c>
      <c r="D9" s="9"/>
      <c r="E9" s="4">
        <f t="shared" ref="E9:E20" si="8">E8</f>
        <v>1</v>
      </c>
      <c r="F9" s="4">
        <f t="shared" ref="F9:F16" si="9">IF(E8&gt;0,IF(F8="",E8,E8+F8),"")</f>
        <v>3</v>
      </c>
      <c r="G9" s="4">
        <f t="shared" ref="G9:G16" si="10">IF(F8&gt;0,IF(G8="",F8,F8+G8),"")</f>
        <v>3</v>
      </c>
      <c r="H9" s="4">
        <f t="shared" ref="H9:H16" si="11">IF(G8&gt;0,IF(H8="",G8,G8+H8),"")</f>
        <v>1</v>
      </c>
      <c r="I9" s="1" t="str">
        <f t="shared" ref="I9:I16" si="12">IF(H8&gt;0,IF(I8="",H8,H8+I8),"")</f>
        <v/>
      </c>
      <c r="J9" s="1" t="str">
        <f t="shared" ref="J9:J16" si="13">IF(I8&gt;0,IF(J8="",I8,I8+J8),"")</f>
        <v/>
      </c>
      <c r="K9" s="1" t="str">
        <f t="shared" ref="K9:K16" si="14">IF(J8&gt;0,IF(K8="",J8,J8+K8),"")</f>
        <v/>
      </c>
      <c r="L9" s="1" t="str">
        <f t="shared" ref="L9:L16" si="15">IF(K8&gt;0,IF(L8="",K8,K8+L8),"")</f>
        <v/>
      </c>
      <c r="M9" s="1" t="str">
        <f t="shared" ref="M9:M16" si="16">IF(L8&gt;0,IF(M8="",L8,L8+M8),"")</f>
        <v/>
      </c>
      <c r="N9" s="1" t="str">
        <f t="shared" ref="N9:N15" si="17">IF(M8&gt;0,IF(N8="",M8,M8+N8),"")</f>
        <v/>
      </c>
      <c r="O9" s="1"/>
    </row>
    <row r="10" spans="1:21" x14ac:dyDescent="0.25">
      <c r="B10" s="8">
        <v>4</v>
      </c>
      <c r="C10" s="8">
        <f t="shared" si="0"/>
        <v>16</v>
      </c>
      <c r="D10" s="9"/>
      <c r="E10" s="4">
        <f t="shared" si="8"/>
        <v>1</v>
      </c>
      <c r="F10" s="4">
        <f t="shared" si="9"/>
        <v>4</v>
      </c>
      <c r="G10" s="4">
        <f t="shared" si="10"/>
        <v>6</v>
      </c>
      <c r="H10" s="4">
        <f t="shared" si="11"/>
        <v>4</v>
      </c>
      <c r="I10" s="4">
        <f t="shared" si="12"/>
        <v>1</v>
      </c>
      <c r="J10" s="1" t="str">
        <f t="shared" si="13"/>
        <v/>
      </c>
      <c r="K10" s="1" t="str">
        <f t="shared" si="14"/>
        <v/>
      </c>
      <c r="L10" s="1" t="str">
        <f t="shared" si="15"/>
        <v/>
      </c>
      <c r="M10" s="1" t="str">
        <f t="shared" si="16"/>
        <v/>
      </c>
      <c r="N10" s="1" t="str">
        <f t="shared" si="17"/>
        <v/>
      </c>
      <c r="O10" s="1"/>
    </row>
    <row r="11" spans="1:21" x14ac:dyDescent="0.25">
      <c r="B11" s="8">
        <v>5</v>
      </c>
      <c r="C11" s="8">
        <f t="shared" si="0"/>
        <v>32</v>
      </c>
      <c r="D11" s="9"/>
      <c r="E11" s="4">
        <f t="shared" si="8"/>
        <v>1</v>
      </c>
      <c r="F11" s="4">
        <f t="shared" si="9"/>
        <v>5</v>
      </c>
      <c r="G11" s="4">
        <f t="shared" si="10"/>
        <v>10</v>
      </c>
      <c r="H11" s="4">
        <f t="shared" si="11"/>
        <v>10</v>
      </c>
      <c r="I11" s="4">
        <f t="shared" si="12"/>
        <v>5</v>
      </c>
      <c r="J11" s="4">
        <f t="shared" si="13"/>
        <v>1</v>
      </c>
      <c r="K11" s="1" t="str">
        <f t="shared" si="14"/>
        <v/>
      </c>
      <c r="L11" s="1" t="str">
        <f t="shared" si="15"/>
        <v/>
      </c>
      <c r="M11" s="1" t="str">
        <f t="shared" si="16"/>
        <v/>
      </c>
      <c r="N11" s="1" t="str">
        <f t="shared" si="17"/>
        <v/>
      </c>
      <c r="O11" s="1"/>
    </row>
    <row r="12" spans="1:21" x14ac:dyDescent="0.25">
      <c r="B12" s="8">
        <v>6</v>
      </c>
      <c r="C12" s="8">
        <f t="shared" si="0"/>
        <v>64</v>
      </c>
      <c r="D12" s="9"/>
      <c r="E12" s="4">
        <f t="shared" si="8"/>
        <v>1</v>
      </c>
      <c r="F12" s="4">
        <f t="shared" si="9"/>
        <v>6</v>
      </c>
      <c r="G12" s="4">
        <f t="shared" si="10"/>
        <v>15</v>
      </c>
      <c r="H12" s="4">
        <f t="shared" si="11"/>
        <v>20</v>
      </c>
      <c r="I12" s="4">
        <f t="shared" si="12"/>
        <v>15</v>
      </c>
      <c r="J12" s="4">
        <f t="shared" si="13"/>
        <v>6</v>
      </c>
      <c r="K12" s="4">
        <f t="shared" si="14"/>
        <v>1</v>
      </c>
      <c r="L12" s="1" t="str">
        <f t="shared" si="15"/>
        <v/>
      </c>
      <c r="M12" s="1" t="str">
        <f t="shared" si="16"/>
        <v/>
      </c>
      <c r="N12" s="1" t="str">
        <f t="shared" si="17"/>
        <v/>
      </c>
      <c r="O12" s="1"/>
    </row>
    <row r="13" spans="1:21" x14ac:dyDescent="0.25">
      <c r="B13" s="8">
        <v>7</v>
      </c>
      <c r="C13" s="8">
        <f t="shared" si="0"/>
        <v>128</v>
      </c>
      <c r="D13" s="9"/>
      <c r="E13" s="4">
        <f t="shared" si="8"/>
        <v>1</v>
      </c>
      <c r="F13" s="4">
        <f t="shared" si="9"/>
        <v>7</v>
      </c>
      <c r="G13" s="4">
        <f t="shared" si="10"/>
        <v>21</v>
      </c>
      <c r="H13" s="4">
        <f t="shared" si="11"/>
        <v>35</v>
      </c>
      <c r="I13" s="4">
        <f t="shared" si="12"/>
        <v>35</v>
      </c>
      <c r="J13" s="4">
        <f t="shared" si="13"/>
        <v>21</v>
      </c>
      <c r="K13" s="4">
        <f t="shared" si="14"/>
        <v>7</v>
      </c>
      <c r="L13" s="4">
        <f t="shared" si="15"/>
        <v>1</v>
      </c>
      <c r="M13" s="1" t="str">
        <f t="shared" si="16"/>
        <v/>
      </c>
      <c r="N13" s="1" t="str">
        <f t="shared" si="17"/>
        <v/>
      </c>
      <c r="O13" s="1"/>
    </row>
    <row r="14" spans="1:21" x14ac:dyDescent="0.25">
      <c r="B14" s="8">
        <v>8</v>
      </c>
      <c r="C14" s="8">
        <f t="shared" si="0"/>
        <v>256</v>
      </c>
      <c r="D14" s="9"/>
      <c r="E14" s="4">
        <f t="shared" si="8"/>
        <v>1</v>
      </c>
      <c r="F14" s="4">
        <f t="shared" si="9"/>
        <v>8</v>
      </c>
      <c r="G14" s="4">
        <f t="shared" si="10"/>
        <v>28</v>
      </c>
      <c r="H14" s="4">
        <f t="shared" si="11"/>
        <v>56</v>
      </c>
      <c r="I14" s="4">
        <f t="shared" si="12"/>
        <v>70</v>
      </c>
      <c r="J14" s="4">
        <f t="shared" si="13"/>
        <v>56</v>
      </c>
      <c r="K14" s="4">
        <f t="shared" si="14"/>
        <v>28</v>
      </c>
      <c r="L14" s="4">
        <f t="shared" si="15"/>
        <v>8</v>
      </c>
      <c r="M14" s="4">
        <f t="shared" si="16"/>
        <v>1</v>
      </c>
      <c r="N14" s="1" t="str">
        <f t="shared" si="17"/>
        <v/>
      </c>
      <c r="O14" s="1"/>
    </row>
    <row r="15" spans="1:21" x14ac:dyDescent="0.25">
      <c r="B15" s="8">
        <v>9</v>
      </c>
      <c r="C15" s="8">
        <f t="shared" si="0"/>
        <v>512</v>
      </c>
      <c r="D15" s="9"/>
      <c r="E15" s="4">
        <f t="shared" si="8"/>
        <v>1</v>
      </c>
      <c r="F15" s="4">
        <f t="shared" si="9"/>
        <v>9</v>
      </c>
      <c r="G15" s="4">
        <f t="shared" si="10"/>
        <v>36</v>
      </c>
      <c r="H15" s="4">
        <f t="shared" si="11"/>
        <v>84</v>
      </c>
      <c r="I15" s="4">
        <f t="shared" si="12"/>
        <v>126</v>
      </c>
      <c r="J15" s="4">
        <f t="shared" si="13"/>
        <v>126</v>
      </c>
      <c r="K15" s="4">
        <f t="shared" si="14"/>
        <v>84</v>
      </c>
      <c r="L15" s="4">
        <f t="shared" si="15"/>
        <v>36</v>
      </c>
      <c r="M15" s="4">
        <f t="shared" si="16"/>
        <v>9</v>
      </c>
      <c r="N15" s="4">
        <f t="shared" si="17"/>
        <v>1</v>
      </c>
      <c r="O15" s="1" t="str">
        <f t="shared" ref="O15" si="18">IF(N14&gt;0,IF(O14="",N14,N14+O14),"")</f>
        <v/>
      </c>
      <c r="P15" t="str">
        <f t="shared" ref="P15" si="19">IF(O14&gt;0,IF(P14="",O14,O14+P14),"")</f>
        <v/>
      </c>
      <c r="Q15" t="str">
        <f t="shared" ref="Q15" si="20">IF(P14&gt;0,IF(Q14="",P14,P14+Q14),"")</f>
        <v/>
      </c>
      <c r="R15" t="str">
        <f t="shared" ref="R15" si="21">IF(Q14&gt;0,IF(R14="",Q14,Q14+R14),"")</f>
        <v/>
      </c>
      <c r="S15" t="str">
        <f t="shared" ref="S15" si="22">IF(R14&gt;0,IF(S14="",R14,R14+S14),"")</f>
        <v/>
      </c>
      <c r="T15" t="str">
        <f t="shared" ref="T15" si="23">IF(S14&gt;0,IF(T14="",S14,S14+T14),"")</f>
        <v/>
      </c>
      <c r="U15" t="str">
        <f t="shared" ref="U15" si="24">IF(T14&gt;0,IF(U14="",T14,T14+U14),"")</f>
        <v/>
      </c>
    </row>
    <row r="16" spans="1:21" x14ac:dyDescent="0.25">
      <c r="B16" s="8">
        <v>10</v>
      </c>
      <c r="C16" s="8">
        <f t="shared" si="0"/>
        <v>1024</v>
      </c>
      <c r="D16" s="9"/>
      <c r="E16" s="4">
        <f t="shared" si="8"/>
        <v>1</v>
      </c>
      <c r="F16" s="4">
        <f t="shared" si="9"/>
        <v>10</v>
      </c>
      <c r="G16" s="4">
        <f t="shared" si="10"/>
        <v>45</v>
      </c>
      <c r="H16" s="4">
        <f t="shared" si="11"/>
        <v>120</v>
      </c>
      <c r="I16" s="4">
        <f t="shared" si="12"/>
        <v>210</v>
      </c>
      <c r="J16" s="4">
        <f t="shared" si="13"/>
        <v>252</v>
      </c>
      <c r="K16" s="4">
        <f t="shared" si="14"/>
        <v>210</v>
      </c>
      <c r="L16" s="4">
        <f t="shared" si="15"/>
        <v>120</v>
      </c>
      <c r="M16" s="4">
        <f t="shared" si="16"/>
        <v>45</v>
      </c>
      <c r="N16" s="4">
        <f t="shared" ref="N16" si="25">IF(M15&gt;0,IF(N15="",M15,M15+N15),"")</f>
        <v>10</v>
      </c>
      <c r="O16" s="4">
        <f t="shared" ref="O16" si="26">IF(N15&gt;0,IF(O15="",N15,N15+O15),"")</f>
        <v>1</v>
      </c>
      <c r="P16" t="str">
        <f t="shared" ref="P16" si="27">IF(O15&gt;0,IF(P15="",O15,O15+P15),"")</f>
        <v/>
      </c>
      <c r="Q16" t="str">
        <f t="shared" ref="Q16" si="28">IF(P15&gt;0,IF(Q15="",P15,P15+Q15),"")</f>
        <v/>
      </c>
      <c r="R16" t="str">
        <f t="shared" ref="R16" si="29">IF(Q15&gt;0,IF(R15="",Q15,Q15+R15),"")</f>
        <v/>
      </c>
      <c r="S16" t="str">
        <f t="shared" ref="S16" si="30">IF(R15&gt;0,IF(S15="",R15,R15+S15),"")</f>
        <v/>
      </c>
      <c r="T16" t="str">
        <f t="shared" ref="T16" si="31">IF(S15&gt;0,IF(T15="",S15,S15+T15),"")</f>
        <v/>
      </c>
      <c r="U16" t="str">
        <f t="shared" ref="U16" si="32">IF(T15&gt;0,IF(U15="",T15,T15+U15),"")</f>
        <v/>
      </c>
    </row>
    <row r="17" spans="1:19" x14ac:dyDescent="0.25">
      <c r="B17" s="8">
        <v>11</v>
      </c>
      <c r="C17" s="8">
        <f t="shared" ref="C17:C20" si="33">2^B17</f>
        <v>2048</v>
      </c>
      <c r="D17" s="9"/>
      <c r="E17" s="4">
        <f t="shared" si="8"/>
        <v>1</v>
      </c>
      <c r="F17" s="4">
        <f t="shared" ref="F17:F20" si="34">IF(E16&gt;0,IF(F16="",E16,E16+F16),"")</f>
        <v>11</v>
      </c>
      <c r="G17" s="4">
        <f t="shared" ref="G17:G20" si="35">IF(F16&gt;0,IF(G16="",F16,F16+G16),"")</f>
        <v>55</v>
      </c>
      <c r="H17" s="4">
        <f t="shared" ref="H17:H20" si="36">IF(G16&gt;0,IF(H16="",G16,G16+H16),"")</f>
        <v>165</v>
      </c>
      <c r="I17" s="4">
        <f t="shared" ref="I17:I20" si="37">IF(H16&gt;0,IF(I16="",H16,H16+I16),"")</f>
        <v>330</v>
      </c>
      <c r="J17" s="4">
        <f t="shared" ref="J17:J20" si="38">IF(I16&gt;0,IF(J16="",I16,I16+J16),"")</f>
        <v>462</v>
      </c>
      <c r="K17" s="4">
        <f t="shared" ref="K17:K20" si="39">IF(J16&gt;0,IF(K16="",J16,J16+K16),"")</f>
        <v>462</v>
      </c>
      <c r="L17" s="4">
        <f t="shared" ref="L17:L20" si="40">IF(K16&gt;0,IF(L16="",K16,K16+L16),"")</f>
        <v>330</v>
      </c>
      <c r="M17" s="4">
        <f t="shared" ref="M17:M20" si="41">IF(L16&gt;0,IF(M16="",L16,L16+M16),"")</f>
        <v>165</v>
      </c>
      <c r="N17" s="4">
        <f t="shared" ref="N17:N20" si="42">IF(M16&gt;0,IF(N16="",M16,M16+N16),"")</f>
        <v>55</v>
      </c>
      <c r="O17" s="4">
        <f t="shared" ref="O17:S20" si="43">IF(N16&gt;0,IF(O16="",N16,N16+O16),"")</f>
        <v>11</v>
      </c>
      <c r="P17" s="4">
        <f t="shared" si="43"/>
        <v>1</v>
      </c>
    </row>
    <row r="18" spans="1:19" x14ac:dyDescent="0.25">
      <c r="B18" s="8">
        <v>12</v>
      </c>
      <c r="C18" s="8">
        <f t="shared" si="33"/>
        <v>4096</v>
      </c>
      <c r="D18" s="9"/>
      <c r="E18" s="4">
        <f t="shared" si="8"/>
        <v>1</v>
      </c>
      <c r="F18" s="4">
        <f t="shared" si="34"/>
        <v>12</v>
      </c>
      <c r="G18" s="4">
        <f t="shared" si="35"/>
        <v>66</v>
      </c>
      <c r="H18" s="4">
        <f t="shared" si="36"/>
        <v>220</v>
      </c>
      <c r="I18" s="4">
        <f t="shared" si="37"/>
        <v>495</v>
      </c>
      <c r="J18" s="4">
        <f t="shared" si="38"/>
        <v>792</v>
      </c>
      <c r="K18" s="4">
        <f t="shared" si="39"/>
        <v>924</v>
      </c>
      <c r="L18" s="4">
        <f t="shared" si="40"/>
        <v>792</v>
      </c>
      <c r="M18" s="4">
        <f t="shared" si="41"/>
        <v>495</v>
      </c>
      <c r="N18" s="4">
        <f t="shared" si="42"/>
        <v>220</v>
      </c>
      <c r="O18" s="4">
        <f t="shared" si="43"/>
        <v>66</v>
      </c>
      <c r="P18" s="4">
        <f t="shared" si="43"/>
        <v>12</v>
      </c>
      <c r="Q18" s="4">
        <f t="shared" si="43"/>
        <v>1</v>
      </c>
    </row>
    <row r="19" spans="1:19" x14ac:dyDescent="0.25">
      <c r="B19" s="8">
        <v>13</v>
      </c>
      <c r="C19" s="8">
        <f t="shared" si="33"/>
        <v>8192</v>
      </c>
      <c r="D19" s="9"/>
      <c r="E19" s="4">
        <f t="shared" si="8"/>
        <v>1</v>
      </c>
      <c r="F19" s="4">
        <f t="shared" si="34"/>
        <v>13</v>
      </c>
      <c r="G19" s="4">
        <f t="shared" si="35"/>
        <v>78</v>
      </c>
      <c r="H19" s="4">
        <f t="shared" si="36"/>
        <v>286</v>
      </c>
      <c r="I19" s="4">
        <f t="shared" si="37"/>
        <v>715</v>
      </c>
      <c r="J19" s="4">
        <f t="shared" si="38"/>
        <v>1287</v>
      </c>
      <c r="K19" s="4">
        <f t="shared" si="39"/>
        <v>1716</v>
      </c>
      <c r="L19" s="4">
        <f t="shared" si="40"/>
        <v>1716</v>
      </c>
      <c r="M19" s="4">
        <f t="shared" si="41"/>
        <v>1287</v>
      </c>
      <c r="N19" s="4">
        <f t="shared" si="42"/>
        <v>715</v>
      </c>
      <c r="O19" s="4">
        <f t="shared" si="43"/>
        <v>286</v>
      </c>
      <c r="P19" s="4">
        <f t="shared" si="43"/>
        <v>78</v>
      </c>
      <c r="Q19" s="4">
        <f t="shared" si="43"/>
        <v>13</v>
      </c>
      <c r="R19" s="4">
        <f t="shared" si="43"/>
        <v>1</v>
      </c>
    </row>
    <row r="20" spans="1:19" x14ac:dyDescent="0.25">
      <c r="B20" s="8">
        <v>14</v>
      </c>
      <c r="C20" s="8">
        <f t="shared" si="33"/>
        <v>16384</v>
      </c>
      <c r="D20" s="9"/>
      <c r="E20" s="4">
        <f t="shared" si="8"/>
        <v>1</v>
      </c>
      <c r="F20" s="4">
        <f t="shared" si="34"/>
        <v>14</v>
      </c>
      <c r="G20" s="4">
        <f t="shared" si="35"/>
        <v>91</v>
      </c>
      <c r="H20" s="4">
        <f t="shared" si="36"/>
        <v>364</v>
      </c>
      <c r="I20" s="4">
        <f t="shared" si="37"/>
        <v>1001</v>
      </c>
      <c r="J20" s="4">
        <f t="shared" si="38"/>
        <v>2002</v>
      </c>
      <c r="K20" s="4">
        <f t="shared" si="39"/>
        <v>3003</v>
      </c>
      <c r="L20" s="4">
        <f t="shared" si="40"/>
        <v>3432</v>
      </c>
      <c r="M20" s="4">
        <f t="shared" si="41"/>
        <v>3003</v>
      </c>
      <c r="N20" s="4">
        <f t="shared" si="42"/>
        <v>2002</v>
      </c>
      <c r="O20" s="4">
        <f t="shared" si="43"/>
        <v>1001</v>
      </c>
      <c r="P20" s="4">
        <f t="shared" si="43"/>
        <v>364</v>
      </c>
      <c r="Q20" s="4">
        <f t="shared" si="43"/>
        <v>91</v>
      </c>
      <c r="R20" s="4">
        <f t="shared" si="43"/>
        <v>14</v>
      </c>
      <c r="S20" s="4">
        <f t="shared" si="43"/>
        <v>1</v>
      </c>
    </row>
    <row r="21" spans="1:19" x14ac:dyDescent="0.25">
      <c r="B21" s="1"/>
      <c r="C21" s="1"/>
      <c r="I21" s="19"/>
    </row>
    <row r="22" spans="1:19" x14ac:dyDescent="0.25">
      <c r="B22" s="1"/>
      <c r="C22" s="2"/>
    </row>
    <row r="23" spans="1:19" x14ac:dyDescent="0.25">
      <c r="B23" s="1"/>
      <c r="C23" s="1"/>
      <c r="E23" s="1"/>
      <c r="F23" s="1"/>
      <c r="G23" s="1"/>
      <c r="H23" s="1"/>
      <c r="I23" s="1"/>
    </row>
    <row r="24" spans="1:19" x14ac:dyDescent="0.25">
      <c r="A24" s="26" t="s">
        <v>13</v>
      </c>
      <c r="B24" s="26"/>
      <c r="C24" s="26"/>
      <c r="E24" s="1"/>
      <c r="F24" s="1"/>
      <c r="G24" s="1"/>
      <c r="H24" s="1"/>
      <c r="I24" s="1"/>
    </row>
    <row r="25" spans="1:19" x14ac:dyDescent="0.25">
      <c r="B25" s="1"/>
      <c r="C25" s="1"/>
      <c r="E25" s="1"/>
      <c r="F25" s="1"/>
      <c r="G25" s="1"/>
      <c r="H25" s="1"/>
      <c r="I25" s="1"/>
    </row>
    <row r="26" spans="1:19" x14ac:dyDescent="0.25">
      <c r="B26" s="1"/>
      <c r="C26" s="1"/>
      <c r="E26" s="1"/>
      <c r="F26" s="1"/>
      <c r="G26" s="1"/>
      <c r="H26" s="1"/>
      <c r="I26" s="1"/>
    </row>
    <row r="27" spans="1:19" x14ac:dyDescent="0.25">
      <c r="E27" s="26" t="s">
        <v>8</v>
      </c>
      <c r="F27" s="26"/>
      <c r="G27" s="26"/>
      <c r="H27" s="26"/>
      <c r="I27" s="26"/>
      <c r="J27" s="26"/>
      <c r="K27" s="26"/>
      <c r="L27" s="26"/>
    </row>
    <row r="28" spans="1:19" x14ac:dyDescent="0.25">
      <c r="B28" s="18" t="s">
        <v>1</v>
      </c>
      <c r="C28" s="18" t="s">
        <v>3</v>
      </c>
      <c r="E28" s="18">
        <v>0</v>
      </c>
      <c r="F28" s="18">
        <v>1</v>
      </c>
      <c r="G28" s="18">
        <v>2</v>
      </c>
      <c r="H28" s="18">
        <v>3</v>
      </c>
      <c r="I28" s="18">
        <v>4</v>
      </c>
      <c r="J28" s="18">
        <v>5</v>
      </c>
      <c r="K28" s="18">
        <v>6</v>
      </c>
      <c r="L28" s="18">
        <v>7</v>
      </c>
      <c r="M28" s="18">
        <v>8</v>
      </c>
      <c r="N28" s="18">
        <v>9</v>
      </c>
      <c r="O28" s="18">
        <v>10</v>
      </c>
      <c r="P28" s="18">
        <v>11</v>
      </c>
      <c r="Q28" s="18">
        <v>12</v>
      </c>
      <c r="R28" s="18">
        <v>13</v>
      </c>
      <c r="S28" s="18">
        <v>14</v>
      </c>
    </row>
    <row r="29" spans="1:19" x14ac:dyDescent="0.25">
      <c r="B29" s="5" t="s">
        <v>2</v>
      </c>
      <c r="C29" s="21">
        <v>1</v>
      </c>
      <c r="D29" s="7"/>
    </row>
    <row r="30" spans="1:19" x14ac:dyDescent="0.25">
      <c r="B30" s="8">
        <v>0</v>
      </c>
      <c r="C30" s="21">
        <f>2^B30</f>
        <v>1</v>
      </c>
      <c r="D30" s="9"/>
      <c r="E30" s="4">
        <v>1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9" x14ac:dyDescent="0.25">
      <c r="B31" s="8">
        <v>1</v>
      </c>
      <c r="C31" s="21">
        <f>SUM(E31:S31)</f>
        <v>1</v>
      </c>
      <c r="D31" s="9"/>
      <c r="E31" s="4">
        <f>E30/2</f>
        <v>0.5</v>
      </c>
      <c r="F31" s="4">
        <f>IF(E30&gt;0,IF(F30="",E30,E30+F30),"")/2</f>
        <v>0.5</v>
      </c>
      <c r="G31" s="18" t="str">
        <f t="shared" ref="G31" si="44">IF(F30&gt;0,IF(G30="",F30,F30+G30),"")</f>
        <v/>
      </c>
      <c r="H31" s="18" t="str">
        <f t="shared" ref="H31" si="45">IF(G30&gt;0,IF(H30="",G30,G30+H30),"")</f>
        <v/>
      </c>
      <c r="I31" s="18" t="str">
        <f t="shared" ref="I31:I33" si="46">IF(H30&gt;0,IF(I30="",H30,H30+I30),"")</f>
        <v/>
      </c>
      <c r="J31" s="18" t="str">
        <f t="shared" ref="J31:J34" si="47">IF(I30&gt;0,IF(J30="",I30,I30+J30),"")</f>
        <v/>
      </c>
      <c r="K31" s="18" t="str">
        <f t="shared" ref="K31:K35" si="48">IF(J30&gt;0,IF(K30="",J30,J30+K30),"")</f>
        <v/>
      </c>
      <c r="L31" s="18" t="str">
        <f t="shared" ref="L31:L36" si="49">IF(K30&gt;0,IF(L30="",K30,K30+L30),"")</f>
        <v/>
      </c>
      <c r="M31" s="18" t="str">
        <f t="shared" ref="M31:M37" si="50">IF(L30&gt;0,IF(M30="",L30,L30+M30),"")</f>
        <v/>
      </c>
      <c r="N31" s="18" t="str">
        <f t="shared" ref="N31:N38" si="51">IF(M30&gt;0,IF(N30="",M30,M30+N30),"")</f>
        <v/>
      </c>
      <c r="O31" s="18"/>
    </row>
    <row r="32" spans="1:19" x14ac:dyDescent="0.25">
      <c r="B32" s="8">
        <v>2</v>
      </c>
      <c r="C32" s="21">
        <f t="shared" ref="C32:C44" si="52">SUM(E32:S32)</f>
        <v>1</v>
      </c>
      <c r="D32" s="9"/>
      <c r="E32" s="4">
        <f>E31/2</f>
        <v>0.25</v>
      </c>
      <c r="F32" s="4">
        <f>IF(E31&gt;0,IF(F31="",E31,E31+F31),"")/2</f>
        <v>0.5</v>
      </c>
      <c r="G32" s="4">
        <f>IF(F31&gt;0,IF(G31="",F31,F31+G31),"")/2</f>
        <v>0.25</v>
      </c>
      <c r="H32" s="18" t="str">
        <f>IF(G31&gt;0,IF(H31="",G31,G31+H31),"")</f>
        <v/>
      </c>
      <c r="I32" s="18" t="str">
        <f t="shared" si="46"/>
        <v/>
      </c>
      <c r="J32" s="18" t="str">
        <f t="shared" si="47"/>
        <v/>
      </c>
      <c r="K32" s="18" t="str">
        <f t="shared" si="48"/>
        <v/>
      </c>
      <c r="L32" s="18" t="str">
        <f t="shared" si="49"/>
        <v/>
      </c>
      <c r="M32" s="18" t="str">
        <f t="shared" si="50"/>
        <v/>
      </c>
      <c r="N32" s="18" t="str">
        <f t="shared" si="51"/>
        <v/>
      </c>
      <c r="O32" s="18"/>
    </row>
    <row r="33" spans="2:19" x14ac:dyDescent="0.25">
      <c r="B33" s="8">
        <v>3</v>
      </c>
      <c r="C33" s="21">
        <f t="shared" si="52"/>
        <v>1</v>
      </c>
      <c r="D33" s="9"/>
      <c r="E33" s="4">
        <f t="shared" ref="E33:E44" si="53">E32/2</f>
        <v>0.125</v>
      </c>
      <c r="F33" s="4">
        <f t="shared" ref="F33:F44" si="54">IF(E32&gt;0,IF(F32="",E32,E32+F32),"")/2</f>
        <v>0.375</v>
      </c>
      <c r="G33" s="4">
        <f t="shared" ref="G33:S44" si="55">IF(F32&gt;0,IF(G32="",F32,F32+G32),"")/2</f>
        <v>0.375</v>
      </c>
      <c r="H33" s="4">
        <f t="shared" si="55"/>
        <v>0.125</v>
      </c>
      <c r="I33" s="18" t="str">
        <f t="shared" si="46"/>
        <v/>
      </c>
      <c r="J33" s="18" t="str">
        <f t="shared" si="47"/>
        <v/>
      </c>
      <c r="K33" s="18" t="str">
        <f t="shared" si="48"/>
        <v/>
      </c>
      <c r="L33" s="18" t="str">
        <f t="shared" si="49"/>
        <v/>
      </c>
      <c r="M33" s="18" t="str">
        <f t="shared" si="50"/>
        <v/>
      </c>
      <c r="N33" s="18" t="str">
        <f t="shared" si="51"/>
        <v/>
      </c>
      <c r="O33" s="18"/>
    </row>
    <row r="34" spans="2:19" x14ac:dyDescent="0.25">
      <c r="B34" s="8">
        <v>4</v>
      </c>
      <c r="C34" s="21">
        <f t="shared" si="52"/>
        <v>1</v>
      </c>
      <c r="D34" s="9"/>
      <c r="E34" s="4">
        <f t="shared" si="53"/>
        <v>6.25E-2</v>
      </c>
      <c r="F34" s="4">
        <f t="shared" si="54"/>
        <v>0.25</v>
      </c>
      <c r="G34" s="4">
        <f t="shared" si="55"/>
        <v>0.375</v>
      </c>
      <c r="H34" s="4">
        <f t="shared" si="55"/>
        <v>0.25</v>
      </c>
      <c r="I34" s="4">
        <f t="shared" si="55"/>
        <v>6.25E-2</v>
      </c>
      <c r="J34" s="18" t="str">
        <f t="shared" si="47"/>
        <v/>
      </c>
      <c r="K34" s="18" t="str">
        <f t="shared" si="48"/>
        <v/>
      </c>
      <c r="L34" s="18" t="str">
        <f t="shared" si="49"/>
        <v/>
      </c>
      <c r="M34" s="18" t="str">
        <f t="shared" si="50"/>
        <v/>
      </c>
      <c r="N34" s="18" t="str">
        <f t="shared" si="51"/>
        <v/>
      </c>
      <c r="O34" s="18"/>
    </row>
    <row r="35" spans="2:19" x14ac:dyDescent="0.25">
      <c r="B35" s="8">
        <v>5</v>
      </c>
      <c r="C35" s="21">
        <f t="shared" si="52"/>
        <v>1</v>
      </c>
      <c r="D35" s="9"/>
      <c r="E35" s="4">
        <f t="shared" si="53"/>
        <v>3.125E-2</v>
      </c>
      <c r="F35" s="4">
        <f t="shared" si="54"/>
        <v>0.15625</v>
      </c>
      <c r="G35" s="4">
        <f t="shared" si="55"/>
        <v>0.3125</v>
      </c>
      <c r="H35" s="4">
        <f t="shared" si="55"/>
        <v>0.3125</v>
      </c>
      <c r="I35" s="4">
        <f t="shared" si="55"/>
        <v>0.15625</v>
      </c>
      <c r="J35" s="4">
        <f t="shared" si="55"/>
        <v>3.125E-2</v>
      </c>
      <c r="K35" s="18" t="str">
        <f t="shared" si="48"/>
        <v/>
      </c>
      <c r="L35" s="18" t="str">
        <f t="shared" si="49"/>
        <v/>
      </c>
      <c r="M35" s="18" t="str">
        <f t="shared" si="50"/>
        <v/>
      </c>
      <c r="N35" s="18" t="str">
        <f t="shared" si="51"/>
        <v/>
      </c>
      <c r="O35" s="18"/>
    </row>
    <row r="36" spans="2:19" x14ac:dyDescent="0.25">
      <c r="B36" s="8">
        <v>6</v>
      </c>
      <c r="C36" s="21">
        <f t="shared" si="52"/>
        <v>1</v>
      </c>
      <c r="D36" s="9"/>
      <c r="E36" s="4">
        <f t="shared" si="53"/>
        <v>1.5625E-2</v>
      </c>
      <c r="F36" s="4">
        <f t="shared" si="54"/>
        <v>9.375E-2</v>
      </c>
      <c r="G36" s="4">
        <f t="shared" si="55"/>
        <v>0.234375</v>
      </c>
      <c r="H36" s="4">
        <f t="shared" si="55"/>
        <v>0.3125</v>
      </c>
      <c r="I36" s="4">
        <f t="shared" si="55"/>
        <v>0.234375</v>
      </c>
      <c r="J36" s="4">
        <f t="shared" si="55"/>
        <v>9.375E-2</v>
      </c>
      <c r="K36" s="4">
        <f t="shared" si="55"/>
        <v>1.5625E-2</v>
      </c>
      <c r="L36" s="18" t="str">
        <f t="shared" si="49"/>
        <v/>
      </c>
      <c r="M36" s="18" t="str">
        <f t="shared" si="50"/>
        <v/>
      </c>
      <c r="N36" s="18" t="str">
        <f t="shared" si="51"/>
        <v/>
      </c>
      <c r="O36" s="18"/>
    </row>
    <row r="37" spans="2:19" x14ac:dyDescent="0.25">
      <c r="B37" s="8">
        <v>7</v>
      </c>
      <c r="C37" s="21">
        <f t="shared" si="52"/>
        <v>1</v>
      </c>
      <c r="D37" s="9"/>
      <c r="E37" s="4">
        <f t="shared" si="53"/>
        <v>7.8125E-3</v>
      </c>
      <c r="F37" s="4">
        <f t="shared" si="54"/>
        <v>5.46875E-2</v>
      </c>
      <c r="G37" s="4">
        <f t="shared" si="55"/>
        <v>0.1640625</v>
      </c>
      <c r="H37" s="4">
        <f t="shared" si="55"/>
        <v>0.2734375</v>
      </c>
      <c r="I37" s="4">
        <f t="shared" si="55"/>
        <v>0.2734375</v>
      </c>
      <c r="J37" s="4">
        <f t="shared" si="55"/>
        <v>0.1640625</v>
      </c>
      <c r="K37" s="4">
        <f t="shared" si="55"/>
        <v>5.46875E-2</v>
      </c>
      <c r="L37" s="4">
        <f t="shared" si="55"/>
        <v>7.8125E-3</v>
      </c>
      <c r="M37" s="18" t="str">
        <f t="shared" si="50"/>
        <v/>
      </c>
      <c r="N37" s="18" t="str">
        <f t="shared" si="51"/>
        <v/>
      </c>
      <c r="O37" s="18"/>
    </row>
    <row r="38" spans="2:19" x14ac:dyDescent="0.25">
      <c r="B38" s="8">
        <v>8</v>
      </c>
      <c r="C38" s="21">
        <f t="shared" si="52"/>
        <v>1</v>
      </c>
      <c r="D38" s="9"/>
      <c r="E38" s="4">
        <f t="shared" si="53"/>
        <v>3.90625E-3</v>
      </c>
      <c r="F38" s="4">
        <f t="shared" si="54"/>
        <v>3.125E-2</v>
      </c>
      <c r="G38" s="4">
        <f t="shared" si="55"/>
        <v>0.109375</v>
      </c>
      <c r="H38" s="4">
        <f t="shared" si="55"/>
        <v>0.21875</v>
      </c>
      <c r="I38" s="4">
        <f t="shared" si="55"/>
        <v>0.2734375</v>
      </c>
      <c r="J38" s="4">
        <f t="shared" si="55"/>
        <v>0.21875</v>
      </c>
      <c r="K38" s="4">
        <f t="shared" si="55"/>
        <v>0.109375</v>
      </c>
      <c r="L38" s="4">
        <f t="shared" si="55"/>
        <v>3.125E-2</v>
      </c>
      <c r="M38" s="4">
        <f t="shared" si="55"/>
        <v>3.90625E-3</v>
      </c>
      <c r="N38" s="18" t="str">
        <f t="shared" si="51"/>
        <v/>
      </c>
      <c r="O38" s="18"/>
    </row>
    <row r="39" spans="2:19" x14ac:dyDescent="0.25">
      <c r="B39" s="8">
        <v>9</v>
      </c>
      <c r="C39" s="21">
        <f t="shared" si="52"/>
        <v>1</v>
      </c>
      <c r="D39" s="9"/>
      <c r="E39" s="4">
        <f t="shared" si="53"/>
        <v>1.953125E-3</v>
      </c>
      <c r="F39" s="4">
        <f t="shared" si="54"/>
        <v>1.7578125E-2</v>
      </c>
      <c r="G39" s="4">
        <f t="shared" si="55"/>
        <v>7.03125E-2</v>
      </c>
      <c r="H39" s="4">
        <f t="shared" si="55"/>
        <v>0.1640625</v>
      </c>
      <c r="I39" s="4">
        <f t="shared" si="55"/>
        <v>0.24609375</v>
      </c>
      <c r="J39" s="4">
        <f t="shared" si="55"/>
        <v>0.24609375</v>
      </c>
      <c r="K39" s="4">
        <f t="shared" si="55"/>
        <v>0.1640625</v>
      </c>
      <c r="L39" s="4">
        <f t="shared" si="55"/>
        <v>7.03125E-2</v>
      </c>
      <c r="M39" s="4">
        <f t="shared" si="55"/>
        <v>1.7578125E-2</v>
      </c>
      <c r="N39" s="4">
        <f t="shared" si="55"/>
        <v>1.953125E-3</v>
      </c>
      <c r="O39" s="18" t="str">
        <f t="shared" ref="O39" si="56">IF(N38&gt;0,IF(O38="",N38,N38+O38),"")</f>
        <v/>
      </c>
      <c r="P39" t="str">
        <f t="shared" ref="P39:P40" si="57">IF(O38&gt;0,IF(P38="",O38,O38+P38),"")</f>
        <v/>
      </c>
      <c r="Q39" t="str">
        <f t="shared" ref="Q39:Q40" si="58">IF(P38&gt;0,IF(Q38="",P38,P38+Q38),"")</f>
        <v/>
      </c>
      <c r="R39" t="str">
        <f t="shared" ref="R39:R40" si="59">IF(Q38&gt;0,IF(R38="",Q38,Q38+R38),"")</f>
        <v/>
      </c>
      <c r="S39" t="str">
        <f t="shared" ref="S39:S40" si="60">IF(R38&gt;0,IF(S38="",R38,R38+S38),"")</f>
        <v/>
      </c>
    </row>
    <row r="40" spans="2:19" x14ac:dyDescent="0.25">
      <c r="B40" s="8">
        <v>10</v>
      </c>
      <c r="C40" s="21">
        <f t="shared" si="52"/>
        <v>1</v>
      </c>
      <c r="D40" s="9"/>
      <c r="E40" s="4">
        <f t="shared" si="53"/>
        <v>9.765625E-4</v>
      </c>
      <c r="F40" s="4">
        <f t="shared" si="54"/>
        <v>9.765625E-3</v>
      </c>
      <c r="G40" s="4">
        <f t="shared" si="55"/>
        <v>4.39453125E-2</v>
      </c>
      <c r="H40" s="4">
        <f t="shared" si="55"/>
        <v>0.1171875</v>
      </c>
      <c r="I40" s="4">
        <f t="shared" si="55"/>
        <v>0.205078125</v>
      </c>
      <c r="J40" s="4">
        <f t="shared" si="55"/>
        <v>0.24609375</v>
      </c>
      <c r="K40" s="4">
        <f t="shared" si="55"/>
        <v>0.205078125</v>
      </c>
      <c r="L40" s="4">
        <f t="shared" si="55"/>
        <v>0.1171875</v>
      </c>
      <c r="M40" s="4">
        <f t="shared" si="55"/>
        <v>4.39453125E-2</v>
      </c>
      <c r="N40" s="4">
        <f t="shared" si="55"/>
        <v>9.765625E-3</v>
      </c>
      <c r="O40" s="4">
        <f t="shared" si="55"/>
        <v>9.765625E-4</v>
      </c>
      <c r="P40" t="str">
        <f t="shared" si="57"/>
        <v/>
      </c>
      <c r="Q40" t="str">
        <f t="shared" si="58"/>
        <v/>
      </c>
      <c r="R40" t="str">
        <f t="shared" si="59"/>
        <v/>
      </c>
      <c r="S40" t="str">
        <f t="shared" si="60"/>
        <v/>
      </c>
    </row>
    <row r="41" spans="2:19" x14ac:dyDescent="0.25">
      <c r="B41" s="8">
        <v>11</v>
      </c>
      <c r="C41" s="21">
        <f t="shared" si="52"/>
        <v>1</v>
      </c>
      <c r="D41" s="9"/>
      <c r="E41" s="4">
        <f t="shared" si="53"/>
        <v>4.8828125E-4</v>
      </c>
      <c r="F41" s="4">
        <f t="shared" si="54"/>
        <v>5.37109375E-3</v>
      </c>
      <c r="G41" s="4">
        <f t="shared" si="55"/>
        <v>2.685546875E-2</v>
      </c>
      <c r="H41" s="4">
        <f t="shared" si="55"/>
        <v>8.056640625E-2</v>
      </c>
      <c r="I41" s="4">
        <f t="shared" si="55"/>
        <v>0.1611328125</v>
      </c>
      <c r="J41" s="4">
        <f t="shared" si="55"/>
        <v>0.2255859375</v>
      </c>
      <c r="K41" s="4">
        <f t="shared" si="55"/>
        <v>0.2255859375</v>
      </c>
      <c r="L41" s="4">
        <f t="shared" si="55"/>
        <v>0.1611328125</v>
      </c>
      <c r="M41" s="4">
        <f t="shared" si="55"/>
        <v>8.056640625E-2</v>
      </c>
      <c r="N41" s="4">
        <f t="shared" si="55"/>
        <v>2.685546875E-2</v>
      </c>
      <c r="O41" s="4">
        <f t="shared" si="55"/>
        <v>5.37109375E-3</v>
      </c>
      <c r="P41" s="4">
        <f t="shared" si="55"/>
        <v>4.8828125E-4</v>
      </c>
    </row>
    <row r="42" spans="2:19" x14ac:dyDescent="0.25">
      <c r="B42" s="8">
        <v>12</v>
      </c>
      <c r="C42" s="21">
        <f t="shared" si="52"/>
        <v>1</v>
      </c>
      <c r="D42" s="9"/>
      <c r="E42" s="4">
        <f t="shared" si="53"/>
        <v>2.44140625E-4</v>
      </c>
      <c r="F42" s="4">
        <f t="shared" si="54"/>
        <v>2.9296875E-3</v>
      </c>
      <c r="G42" s="4">
        <f t="shared" si="55"/>
        <v>1.611328125E-2</v>
      </c>
      <c r="H42" s="4">
        <f t="shared" si="55"/>
        <v>5.37109375E-2</v>
      </c>
      <c r="I42" s="4">
        <f t="shared" si="55"/>
        <v>0.120849609375</v>
      </c>
      <c r="J42" s="4">
        <f t="shared" si="55"/>
        <v>0.193359375</v>
      </c>
      <c r="K42" s="4">
        <f t="shared" si="55"/>
        <v>0.2255859375</v>
      </c>
      <c r="L42" s="4">
        <f t="shared" si="55"/>
        <v>0.193359375</v>
      </c>
      <c r="M42" s="4">
        <f t="shared" si="55"/>
        <v>0.120849609375</v>
      </c>
      <c r="N42" s="4">
        <f t="shared" si="55"/>
        <v>5.37109375E-2</v>
      </c>
      <c r="O42" s="4">
        <f t="shared" si="55"/>
        <v>1.611328125E-2</v>
      </c>
      <c r="P42" s="4">
        <f t="shared" si="55"/>
        <v>2.9296875E-3</v>
      </c>
      <c r="Q42" s="4">
        <f t="shared" si="55"/>
        <v>2.44140625E-4</v>
      </c>
    </row>
    <row r="43" spans="2:19" x14ac:dyDescent="0.25">
      <c r="B43" s="8">
        <v>13</v>
      </c>
      <c r="C43" s="21">
        <f t="shared" si="52"/>
        <v>1</v>
      </c>
      <c r="D43" s="9"/>
      <c r="E43" s="4">
        <f t="shared" si="53"/>
        <v>1.220703125E-4</v>
      </c>
      <c r="F43" s="4">
        <f t="shared" si="54"/>
        <v>1.5869140625E-3</v>
      </c>
      <c r="G43" s="4">
        <f t="shared" si="55"/>
        <v>9.521484375E-3</v>
      </c>
      <c r="H43" s="4">
        <f t="shared" si="55"/>
        <v>3.4912109375E-2</v>
      </c>
      <c r="I43" s="4">
        <f t="shared" si="55"/>
        <v>8.72802734375E-2</v>
      </c>
      <c r="J43" s="4">
        <f t="shared" si="55"/>
        <v>0.1571044921875</v>
      </c>
      <c r="K43" s="4">
        <f t="shared" si="55"/>
        <v>0.20947265625</v>
      </c>
      <c r="L43" s="4">
        <f t="shared" si="55"/>
        <v>0.20947265625</v>
      </c>
      <c r="M43" s="4">
        <f t="shared" si="55"/>
        <v>0.1571044921875</v>
      </c>
      <c r="N43" s="4">
        <f t="shared" si="55"/>
        <v>8.72802734375E-2</v>
      </c>
      <c r="O43" s="4">
        <f t="shared" si="55"/>
        <v>3.4912109375E-2</v>
      </c>
      <c r="P43" s="4">
        <f t="shared" si="55"/>
        <v>9.521484375E-3</v>
      </c>
      <c r="Q43" s="4">
        <f t="shared" si="55"/>
        <v>1.5869140625E-3</v>
      </c>
      <c r="R43" s="4">
        <f t="shared" si="55"/>
        <v>1.220703125E-4</v>
      </c>
    </row>
    <row r="44" spans="2:19" x14ac:dyDescent="0.25">
      <c r="B44" s="8">
        <v>14</v>
      </c>
      <c r="C44" s="21">
        <f t="shared" si="52"/>
        <v>1</v>
      </c>
      <c r="D44" s="9"/>
      <c r="E44" s="4">
        <f t="shared" si="53"/>
        <v>6.103515625E-5</v>
      </c>
      <c r="F44" s="4">
        <f t="shared" si="54"/>
        <v>8.544921875E-4</v>
      </c>
      <c r="G44" s="4">
        <f t="shared" si="55"/>
        <v>5.55419921875E-3</v>
      </c>
      <c r="H44" s="4">
        <f t="shared" si="55"/>
        <v>2.2216796875E-2</v>
      </c>
      <c r="I44" s="4">
        <f t="shared" si="55"/>
        <v>6.109619140625E-2</v>
      </c>
      <c r="J44" s="4">
        <f t="shared" si="55"/>
        <v>0.1221923828125</v>
      </c>
      <c r="K44" s="4">
        <f t="shared" si="55"/>
        <v>0.18328857421875</v>
      </c>
      <c r="L44" s="4">
        <f t="shared" si="55"/>
        <v>0.20947265625</v>
      </c>
      <c r="M44" s="4">
        <f t="shared" si="55"/>
        <v>0.18328857421875</v>
      </c>
      <c r="N44" s="4">
        <f t="shared" si="55"/>
        <v>0.1221923828125</v>
      </c>
      <c r="O44" s="4">
        <f t="shared" si="55"/>
        <v>6.109619140625E-2</v>
      </c>
      <c r="P44" s="4">
        <f t="shared" si="55"/>
        <v>2.2216796875E-2</v>
      </c>
      <c r="Q44" s="4">
        <f t="shared" si="55"/>
        <v>5.55419921875E-3</v>
      </c>
      <c r="R44" s="4">
        <f t="shared" si="55"/>
        <v>8.544921875E-4</v>
      </c>
      <c r="S44" s="4">
        <f t="shared" si="55"/>
        <v>6.103515625E-5</v>
      </c>
    </row>
  </sheetData>
  <mergeCells count="4">
    <mergeCell ref="E3:L3"/>
    <mergeCell ref="E27:L27"/>
    <mergeCell ref="A24:C24"/>
    <mergeCell ref="A2:C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showGridLines="0" zoomScale="60" zoomScaleNormal="60" workbookViewId="0">
      <selection activeCell="A24" sqref="A24"/>
    </sheetView>
  </sheetViews>
  <sheetFormatPr defaultRowHeight="15" x14ac:dyDescent="0.25"/>
  <cols>
    <col min="2" max="2" width="11.85546875" customWidth="1"/>
    <col min="3" max="3" width="7" style="3" customWidth="1"/>
    <col min="4" max="4" width="11" customWidth="1"/>
    <col min="5" max="5" width="12.85546875" customWidth="1"/>
  </cols>
  <sheetData>
    <row r="1" spans="1:14" x14ac:dyDescent="0.25">
      <c r="A1" s="26" t="s">
        <v>22</v>
      </c>
      <c r="B1" s="26"/>
      <c r="C1" s="26"/>
      <c r="D1" s="26"/>
      <c r="E1" s="26"/>
    </row>
    <row r="3" spans="1:14" x14ac:dyDescent="0.25">
      <c r="D3" s="27" t="s">
        <v>4</v>
      </c>
      <c r="E3" s="27"/>
      <c r="F3">
        <v>0.25</v>
      </c>
      <c r="H3" s="27"/>
      <c r="I3" s="27"/>
      <c r="J3" s="27"/>
    </row>
    <row r="4" spans="1:14" x14ac:dyDescent="0.25">
      <c r="D4" s="27" t="s">
        <v>5</v>
      </c>
      <c r="E4" s="27"/>
      <c r="F4">
        <f>1-F3</f>
        <v>0.75</v>
      </c>
      <c r="H4" s="27"/>
      <c r="I4" s="27"/>
      <c r="J4" s="27"/>
    </row>
    <row r="5" spans="1:14" x14ac:dyDescent="0.25">
      <c r="D5" s="17"/>
      <c r="E5" s="17"/>
      <c r="H5" s="17"/>
      <c r="I5" s="17"/>
      <c r="J5" s="17"/>
    </row>
    <row r="6" spans="1:14" x14ac:dyDescent="0.25">
      <c r="D6" s="26" t="s">
        <v>8</v>
      </c>
      <c r="E6" s="26"/>
      <c r="F6" s="26"/>
      <c r="G6" s="26"/>
      <c r="H6" s="26"/>
      <c r="I6" s="26"/>
      <c r="J6" s="26"/>
      <c r="K6" s="26"/>
    </row>
    <row r="7" spans="1:14" x14ac:dyDescent="0.25">
      <c r="B7" s="1" t="s">
        <v>1</v>
      </c>
      <c r="D7" s="1">
        <v>0</v>
      </c>
      <c r="E7" s="1">
        <v>1</v>
      </c>
      <c r="F7" s="1">
        <v>2</v>
      </c>
      <c r="G7" s="1">
        <v>3</v>
      </c>
      <c r="H7" s="1">
        <v>4</v>
      </c>
      <c r="I7" s="1">
        <v>5</v>
      </c>
      <c r="J7" s="1">
        <v>6</v>
      </c>
      <c r="K7" s="1">
        <v>7</v>
      </c>
      <c r="L7" s="1">
        <v>8</v>
      </c>
      <c r="M7" s="1">
        <v>9</v>
      </c>
      <c r="N7" s="1">
        <v>10</v>
      </c>
    </row>
    <row r="8" spans="1:14" x14ac:dyDescent="0.25">
      <c r="B8" s="5" t="s">
        <v>2</v>
      </c>
      <c r="C8" s="7"/>
    </row>
    <row r="9" spans="1:14" ht="28.9" customHeight="1" x14ac:dyDescent="0.25">
      <c r="B9" s="8">
        <v>0</v>
      </c>
      <c r="C9" s="9"/>
      <c r="D9" s="10">
        <v>1</v>
      </c>
      <c r="E9" s="11"/>
      <c r="F9" s="11"/>
      <c r="G9" s="11"/>
      <c r="H9" s="11"/>
      <c r="I9" s="11"/>
      <c r="J9" s="11"/>
      <c r="K9" s="11"/>
      <c r="L9" s="11"/>
      <c r="M9" s="11"/>
      <c r="N9" s="13"/>
    </row>
    <row r="10" spans="1:14" ht="36" customHeight="1" x14ac:dyDescent="0.25">
      <c r="B10" s="8">
        <v>1</v>
      </c>
      <c r="C10" s="9"/>
      <c r="D10" s="10">
        <f>D9*$F$4</f>
        <v>0.75</v>
      </c>
      <c r="E10" s="10">
        <f>IF(OR(D9=0,D9=""),"",IF(E9="",D9*$F$3,D9*$F$3+E9*$F$4))</f>
        <v>0.25</v>
      </c>
      <c r="F10" t="str">
        <f t="shared" ref="F10:N10" si="0">IF(OR(E9=0,E9=""),"",IF(F9="",E9*$K$3,E9*$K$3+F9*$K$4))</f>
        <v/>
      </c>
      <c r="G10" t="str">
        <f t="shared" si="0"/>
        <v/>
      </c>
      <c r="H10" t="str">
        <f t="shared" si="0"/>
        <v/>
      </c>
      <c r="I10" t="str">
        <f t="shared" si="0"/>
        <v/>
      </c>
      <c r="J10" t="str">
        <f t="shared" si="0"/>
        <v/>
      </c>
      <c r="K10" t="str">
        <f t="shared" si="0"/>
        <v/>
      </c>
      <c r="L10" t="str">
        <f t="shared" si="0"/>
        <v/>
      </c>
      <c r="M10" t="str">
        <f t="shared" si="0"/>
        <v/>
      </c>
      <c r="N10" t="str">
        <f t="shared" si="0"/>
        <v/>
      </c>
    </row>
    <row r="11" spans="1:14" ht="36" customHeight="1" x14ac:dyDescent="0.25">
      <c r="B11" s="8">
        <v>2</v>
      </c>
      <c r="C11" s="9"/>
      <c r="D11" s="10">
        <f t="shared" ref="D11:D19" si="1">D10*$F$4</f>
        <v>0.5625</v>
      </c>
      <c r="E11" s="10">
        <f t="shared" ref="E11:E19" si="2">IF(OR(D10=0,D10=""),"",IF(E10="",D10*$F$3,D10*$F$3+E10*$F$4))</f>
        <v>0.375</v>
      </c>
      <c r="F11" s="10">
        <f t="shared" ref="F11:F19" si="3">IF(OR(E10=0,E10=""),"",IF(F10="",E10*$F$3,E10*$F$3+F10*$F$4))</f>
        <v>6.25E-2</v>
      </c>
      <c r="G11" t="str">
        <f t="shared" ref="G11:N11" si="4">IF(OR(F10=0,F10=""),"",IF(G10="",F10*$K$3,F10*$K$3+G10*$K$4))</f>
        <v/>
      </c>
      <c r="H11" t="str">
        <f t="shared" si="4"/>
        <v/>
      </c>
      <c r="I11" t="str">
        <f t="shared" si="4"/>
        <v/>
      </c>
      <c r="J11" t="str">
        <f t="shared" si="4"/>
        <v/>
      </c>
      <c r="K11" t="str">
        <f t="shared" si="4"/>
        <v/>
      </c>
      <c r="L11" t="str">
        <f t="shared" si="4"/>
        <v/>
      </c>
      <c r="M11" t="str">
        <f t="shared" si="4"/>
        <v/>
      </c>
      <c r="N11" t="str">
        <f t="shared" si="4"/>
        <v/>
      </c>
    </row>
    <row r="12" spans="1:14" ht="36" customHeight="1" x14ac:dyDescent="0.25">
      <c r="B12" s="8">
        <v>3</v>
      </c>
      <c r="C12" s="9"/>
      <c r="D12" s="10">
        <f t="shared" si="1"/>
        <v>0.421875</v>
      </c>
      <c r="E12" s="10">
        <f t="shared" si="2"/>
        <v>0.421875</v>
      </c>
      <c r="F12" s="10">
        <f t="shared" si="3"/>
        <v>0.140625</v>
      </c>
      <c r="G12" s="10">
        <f t="shared" ref="G12:G19" si="5">IF(OR(F11=0,F11=""),"",IF(G11="",F11*$F$3,F11*$F$3+G11*$F$4))</f>
        <v>1.5625E-2</v>
      </c>
      <c r="H12" t="str">
        <f t="shared" ref="H12:N12" si="6">IF(OR(G11=0,G11=""),"",IF(H11="",G11*$K$3,G11*$K$3+H11*$K$4))</f>
        <v/>
      </c>
      <c r="I12" t="str">
        <f t="shared" si="6"/>
        <v/>
      </c>
      <c r="J12" t="str">
        <f t="shared" si="6"/>
        <v/>
      </c>
      <c r="K12" t="str">
        <f t="shared" si="6"/>
        <v/>
      </c>
      <c r="L12" t="str">
        <f t="shared" si="6"/>
        <v/>
      </c>
      <c r="M12" t="str">
        <f t="shared" si="6"/>
        <v/>
      </c>
      <c r="N12" t="str">
        <f t="shared" si="6"/>
        <v/>
      </c>
    </row>
    <row r="13" spans="1:14" ht="36" customHeight="1" x14ac:dyDescent="0.25">
      <c r="B13" s="8">
        <v>4</v>
      </c>
      <c r="C13" s="9"/>
      <c r="D13" s="10">
        <f t="shared" si="1"/>
        <v>0.31640625</v>
      </c>
      <c r="E13" s="10">
        <f t="shared" si="2"/>
        <v>0.421875</v>
      </c>
      <c r="F13" s="10">
        <f t="shared" si="3"/>
        <v>0.2109375</v>
      </c>
      <c r="G13" s="10">
        <f t="shared" si="5"/>
        <v>4.6875E-2</v>
      </c>
      <c r="H13" s="10">
        <f t="shared" ref="H13:H19" si="7">IF(OR(G12=0,G12=""),"",IF(H12="",G12*$F$3,G12*$F$3+H12*$F$4))</f>
        <v>3.90625E-3</v>
      </c>
      <c r="I13" t="str">
        <f t="shared" ref="I13:N13" si="8">IF(OR(H12=0,H12=""),"",IF(I12="",H12*$K$3,H12*$K$3+I12*$K$4))</f>
        <v/>
      </c>
      <c r="J13" t="str">
        <f t="shared" si="8"/>
        <v/>
      </c>
      <c r="K13" t="str">
        <f t="shared" si="8"/>
        <v/>
      </c>
      <c r="L13" t="str">
        <f t="shared" si="8"/>
        <v/>
      </c>
      <c r="M13" t="str">
        <f t="shared" si="8"/>
        <v/>
      </c>
      <c r="N13" t="str">
        <f t="shared" si="8"/>
        <v/>
      </c>
    </row>
    <row r="14" spans="1:14" ht="28.9" customHeight="1" x14ac:dyDescent="0.25">
      <c r="B14" s="8">
        <v>5</v>
      </c>
      <c r="C14" s="9"/>
      <c r="D14" s="10">
        <f t="shared" si="1"/>
        <v>0.2373046875</v>
      </c>
      <c r="E14" s="10">
        <f t="shared" si="2"/>
        <v>0.3955078125</v>
      </c>
      <c r="F14" s="10">
        <f t="shared" si="3"/>
        <v>0.263671875</v>
      </c>
      <c r="G14" s="10">
        <f t="shared" si="5"/>
        <v>8.7890625E-2</v>
      </c>
      <c r="H14" s="10">
        <f t="shared" si="7"/>
        <v>1.46484375E-2</v>
      </c>
      <c r="I14" s="10">
        <f t="shared" ref="I14:I19" si="9">IF(OR(H13=0,H13=""),"",IF(I13="",H13*$F$3,H13*$F$3+I13*$F$4))</f>
        <v>9.765625E-4</v>
      </c>
      <c r="J14" t="str">
        <f>IF(OR(I13=0,I13=""),"",IF(J13="",I13*$K$3,I13*$K$3+J13*$K$4))</f>
        <v/>
      </c>
      <c r="K14" t="str">
        <f>IF(OR(J13=0,J13=""),"",IF(K13="",J13*$K$3,J13*$K$3+K13*$K$4))</f>
        <v/>
      </c>
      <c r="L14" t="str">
        <f>IF(OR(K13=0,K13=""),"",IF(L13="",K13*$K$3,K13*$K$3+L13*$K$4))</f>
        <v/>
      </c>
      <c r="M14" t="str">
        <f>IF(OR(L13=0,L13=""),"",IF(M13="",L13*$K$3,L13*$K$3+M13*$K$4))</f>
        <v/>
      </c>
      <c r="N14" t="str">
        <f>IF(OR(M13=0,M13=""),"",IF(N13="",M13*$K$3,M13*$K$3+N13*$K$4))</f>
        <v/>
      </c>
    </row>
    <row r="15" spans="1:14" ht="28.9" customHeight="1" x14ac:dyDescent="0.25">
      <c r="B15" s="8">
        <v>6</v>
      </c>
      <c r="C15" s="9"/>
      <c r="D15" s="10">
        <f t="shared" si="1"/>
        <v>0.177978515625</v>
      </c>
      <c r="E15" s="10">
        <f t="shared" si="2"/>
        <v>0.35595703125</v>
      </c>
      <c r="F15" s="10">
        <f t="shared" si="3"/>
        <v>0.296630859375</v>
      </c>
      <c r="G15" s="10">
        <f t="shared" si="5"/>
        <v>0.1318359375</v>
      </c>
      <c r="H15" s="10">
        <f t="shared" si="7"/>
        <v>3.2958984375E-2</v>
      </c>
      <c r="I15" s="10">
        <f t="shared" si="9"/>
        <v>4.39453125E-3</v>
      </c>
      <c r="J15" s="10">
        <f>IF(OR(I14=0,I14=""),"",IF(J14="",I14*$F$3,I14*$F$3+J14*$F$4))</f>
        <v>2.44140625E-4</v>
      </c>
      <c r="K15" t="str">
        <f>IF(OR(J14=0,J14=""),"",IF(K14="",J14*$K$3,J14*$K$3+K14*$K$4))</f>
        <v/>
      </c>
      <c r="L15" t="str">
        <f>IF(OR(K14=0,K14=""),"",IF(L14="",K14*$K$3,K14*$K$3+L14*$K$4))</f>
        <v/>
      </c>
      <c r="M15" t="str">
        <f>IF(OR(L14=0,L14=""),"",IF(M14="",L14*$K$3,L14*$K$3+M14*$K$4))</f>
        <v/>
      </c>
      <c r="N15" t="str">
        <f>IF(OR(M14=0,M14=""),"",IF(N14="",M14*$K$3,M14*$K$3+N14*$K$4))</f>
        <v/>
      </c>
    </row>
    <row r="16" spans="1:14" ht="28.9" customHeight="1" x14ac:dyDescent="0.25">
      <c r="B16" s="8">
        <v>7</v>
      </c>
      <c r="C16" s="9"/>
      <c r="D16" s="10">
        <f t="shared" si="1"/>
        <v>0.13348388671875</v>
      </c>
      <c r="E16" s="10">
        <f t="shared" si="2"/>
        <v>0.31146240234375</v>
      </c>
      <c r="F16" s="10">
        <f t="shared" si="3"/>
        <v>0.31146240234375</v>
      </c>
      <c r="G16" s="10">
        <f t="shared" si="5"/>
        <v>0.17303466796875</v>
      </c>
      <c r="H16" s="10">
        <f t="shared" si="7"/>
        <v>5.767822265625E-2</v>
      </c>
      <c r="I16" s="10">
        <f t="shared" si="9"/>
        <v>1.153564453125E-2</v>
      </c>
      <c r="J16" s="10">
        <f>IF(OR(I15=0,I15=""),"",IF(J15="",I15*$F$3,I15*$F$3+J15*$F$4))</f>
        <v>1.28173828125E-3</v>
      </c>
      <c r="K16" s="10">
        <f>IF(OR(J15=0,J15=""),"",IF(K15="",J15*$F$3,J15*$F$3+K15*$F$4))</f>
        <v>6.103515625E-5</v>
      </c>
      <c r="L16" t="str">
        <f>IF(OR(K15=0,K15=""),"",IF(L15="",K15*$K$3,K15*$K$3+L15*$K$4))</f>
        <v/>
      </c>
      <c r="M16" t="str">
        <f>IF(OR(L15=0,L15=""),"",IF(M15="",L15*$K$3,L15*$K$3+M15*$K$4))</f>
        <v/>
      </c>
      <c r="N16" t="str">
        <f>IF(OR(M15=0,M15=""),"",IF(N15="",M15*$K$3,M15*$K$3+N15*$K$4))</f>
        <v/>
      </c>
    </row>
    <row r="17" spans="1:20" x14ac:dyDescent="0.25">
      <c r="B17" s="8">
        <v>8</v>
      </c>
      <c r="C17" s="9"/>
      <c r="D17" s="10">
        <f t="shared" si="1"/>
        <v>0.1001129150390625</v>
      </c>
      <c r="E17" s="10">
        <f t="shared" si="2"/>
        <v>0.2669677734375</v>
      </c>
      <c r="F17" s="10">
        <f t="shared" si="3"/>
        <v>0.31146240234375</v>
      </c>
      <c r="G17" s="10">
        <f t="shared" si="5"/>
        <v>0.2076416015625</v>
      </c>
      <c r="H17" s="10">
        <f t="shared" si="7"/>
        <v>8.6517333984375E-2</v>
      </c>
      <c r="I17" s="10">
        <f t="shared" si="9"/>
        <v>2.30712890625E-2</v>
      </c>
      <c r="J17" s="10">
        <f>IF(OR(I16=0,I16=""),"",IF(J16="",I16*$F$3,I16*$F$3+J16*$F$4))</f>
        <v>3.84521484375E-3</v>
      </c>
      <c r="K17" s="10">
        <f>IF(OR(J16=0,J16=""),"",IF(K16="",J16*$F$3,J16*$F$3+K16*$F$4))</f>
        <v>3.662109375E-4</v>
      </c>
      <c r="L17" s="10">
        <f>IF(OR(K16=0,K16=""),"",IF(L16="",K16*$F$3,K16*$F$3+L16*$F$4))</f>
        <v>1.52587890625E-5</v>
      </c>
      <c r="M17" t="str">
        <f>IF(OR(L16=0,L16=""),"",IF(M16="",L16*$K$3,L16*$K$3+M16*$K$4))</f>
        <v/>
      </c>
      <c r="N17" t="str">
        <f>IF(OR(M16=0,M16=""),"",IF(N16="",M16*$K$3,M16*$K$3+N16*$K$4))</f>
        <v/>
      </c>
    </row>
    <row r="18" spans="1:20" x14ac:dyDescent="0.25">
      <c r="B18" s="8">
        <v>9</v>
      </c>
      <c r="C18" s="9"/>
      <c r="D18" s="10">
        <f t="shared" si="1"/>
        <v>7.5084686279296875E-2</v>
      </c>
      <c r="E18" s="10">
        <f t="shared" si="2"/>
        <v>0.22525405883789063</v>
      </c>
      <c r="F18" s="10">
        <f t="shared" si="3"/>
        <v>0.3003387451171875</v>
      </c>
      <c r="G18" s="10">
        <f t="shared" si="5"/>
        <v>0.2335968017578125</v>
      </c>
      <c r="H18" s="10">
        <f t="shared" si="7"/>
        <v>0.11679840087890625</v>
      </c>
      <c r="I18" s="10">
        <f t="shared" si="9"/>
        <v>3.893280029296875E-2</v>
      </c>
      <c r="J18" s="10">
        <f>IF(OR(I17=0,I17=""),"",IF(J17="",I17*$F$3,I17*$F$3+J17*$F$4))</f>
        <v>8.6517333984375E-3</v>
      </c>
      <c r="K18" s="10">
        <f>IF(OR(J17=0,J17=""),"",IF(K17="",J17*$F$3,J17*$F$3+K17*$F$4))</f>
        <v>1.2359619140625E-3</v>
      </c>
      <c r="L18" s="10">
        <f>IF(OR(K17=0,K17=""),"",IF(L17="",K17*$F$3,K17*$F$3+L17*$F$4))</f>
        <v>1.02996826171875E-4</v>
      </c>
      <c r="M18" s="10">
        <f>IF(OR(L17=0,L17=""),"",IF(M17="",L17*$F$3,L17*$F$3+M17*$F$4))</f>
        <v>3.814697265625E-6</v>
      </c>
      <c r="N18" t="str">
        <f>IF(OR(M17=0,M17=""),"",IF(N17="",M17*$K$3,M17*$K$3+N17*$K$4))</f>
        <v/>
      </c>
      <c r="O18" t="str">
        <f t="shared" ref="O18:T19" si="10">IF(N17&gt;0,IF(O17="",N17,N17+O17),"")</f>
        <v/>
      </c>
      <c r="P18" t="str">
        <f t="shared" si="10"/>
        <v/>
      </c>
      <c r="Q18" t="str">
        <f t="shared" si="10"/>
        <v/>
      </c>
      <c r="R18" t="str">
        <f t="shared" si="10"/>
        <v/>
      </c>
      <c r="S18" t="str">
        <f t="shared" si="10"/>
        <v/>
      </c>
      <c r="T18" t="str">
        <f t="shared" si="10"/>
        <v/>
      </c>
    </row>
    <row r="19" spans="1:20" x14ac:dyDescent="0.25">
      <c r="B19" s="8">
        <v>10</v>
      </c>
      <c r="C19" s="9"/>
      <c r="D19" s="10">
        <f t="shared" si="1"/>
        <v>5.6313514709472656E-2</v>
      </c>
      <c r="E19" s="10">
        <f t="shared" si="2"/>
        <v>0.18771171569824219</v>
      </c>
      <c r="F19" s="10">
        <f t="shared" si="3"/>
        <v>0.28156757354736328</v>
      </c>
      <c r="G19" s="10">
        <f t="shared" si="5"/>
        <v>0.25028228759765625</v>
      </c>
      <c r="H19" s="10">
        <f t="shared" si="7"/>
        <v>0.14599800109863281</v>
      </c>
      <c r="I19" s="10">
        <f t="shared" si="9"/>
        <v>5.8399200439453125E-2</v>
      </c>
      <c r="J19" s="10">
        <f>IF(OR(I18=0,I18=""),"",IF(J18="",I18*$F$3,I18*$F$3+J18*$F$4))</f>
        <v>1.6222000122070313E-2</v>
      </c>
      <c r="K19" s="10">
        <f>IF(OR(J18=0,J18=""),"",IF(K18="",J18*$F$3,J18*$F$3+K18*$F$4))</f>
        <v>3.08990478515625E-3</v>
      </c>
      <c r="L19" s="10">
        <f>IF(OR(K18=0,K18=""),"",IF(L18="",K18*$F$3,K18*$F$3+L18*$F$4))</f>
        <v>3.8623809814453125E-4</v>
      </c>
      <c r="M19" s="10">
        <f>IF(OR(L18=0,L18=""),"",IF(M18="",L18*$F$3,L18*$F$3+M18*$F$4))</f>
        <v>2.86102294921875E-5</v>
      </c>
      <c r="N19" s="10">
        <f>IF(OR(M18=0,M18=""),"",IF(N18="",M18*$F$3,M18*$F$3+N18*$F$4))</f>
        <v>9.5367431640625E-7</v>
      </c>
      <c r="O19" t="str">
        <f t="shared" si="10"/>
        <v/>
      </c>
      <c r="P19" t="str">
        <f t="shared" si="10"/>
        <v/>
      </c>
      <c r="Q19" t="str">
        <f t="shared" si="10"/>
        <v/>
      </c>
      <c r="R19" t="str">
        <f t="shared" si="10"/>
        <v/>
      </c>
      <c r="S19" t="str">
        <f t="shared" si="10"/>
        <v/>
      </c>
      <c r="T19" t="str">
        <f t="shared" si="10"/>
        <v/>
      </c>
    </row>
    <row r="21" spans="1:20" x14ac:dyDescent="0.25"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3" spans="1:20" x14ac:dyDescent="0.25">
      <c r="A23" s="27" t="s">
        <v>23</v>
      </c>
      <c r="B23" s="27"/>
      <c r="C23" s="27"/>
      <c r="D23" s="27"/>
      <c r="E23" s="27"/>
      <c r="F23" s="27"/>
    </row>
    <row r="24" spans="1:20" x14ac:dyDescent="0.25">
      <c r="C24"/>
      <c r="D24" s="23" t="s">
        <v>4</v>
      </c>
      <c r="E24" s="23"/>
      <c r="F24">
        <v>0.25</v>
      </c>
      <c r="I24" s="27" t="s">
        <v>7</v>
      </c>
      <c r="J24" s="27"/>
      <c r="K24" s="27"/>
      <c r="L24">
        <f>(F24)/(F24+F25)*2</f>
        <v>0.5</v>
      </c>
    </row>
    <row r="25" spans="1:20" x14ac:dyDescent="0.25">
      <c r="C25"/>
      <c r="D25" s="23" t="s">
        <v>5</v>
      </c>
      <c r="E25" s="23"/>
      <c r="F25">
        <f>1-F24</f>
        <v>0.75</v>
      </c>
      <c r="I25" s="27" t="s">
        <v>6</v>
      </c>
      <c r="J25" s="27"/>
      <c r="K25" s="27"/>
      <c r="L25">
        <f>(F25)/(F24+F25)*2</f>
        <v>1.5</v>
      </c>
    </row>
    <row r="26" spans="1:20" x14ac:dyDescent="0.25">
      <c r="C26"/>
      <c r="D26" s="3"/>
    </row>
    <row r="27" spans="1:20" x14ac:dyDescent="0.25">
      <c r="B27" s="1" t="s">
        <v>1</v>
      </c>
      <c r="C27" s="1" t="s">
        <v>3</v>
      </c>
      <c r="D27" s="3"/>
    </row>
    <row r="28" spans="1:20" x14ac:dyDescent="0.25">
      <c r="B28" s="5" t="s">
        <v>2</v>
      </c>
      <c r="C28" s="6" t="s">
        <v>0</v>
      </c>
      <c r="D28" s="7"/>
    </row>
    <row r="29" spans="1:20" x14ac:dyDescent="0.25">
      <c r="B29" s="8">
        <v>0</v>
      </c>
      <c r="C29" s="8">
        <f t="shared" ref="C29:C39" si="11">2^B29</f>
        <v>1</v>
      </c>
      <c r="D29" s="10">
        <v>1</v>
      </c>
      <c r="E29" s="11"/>
      <c r="F29" s="11"/>
      <c r="G29" s="11"/>
      <c r="H29" s="11"/>
      <c r="I29" s="11"/>
      <c r="J29" s="11"/>
      <c r="K29" s="11"/>
      <c r="L29" s="11"/>
      <c r="M29" s="11"/>
      <c r="N29" s="13"/>
    </row>
    <row r="30" spans="1:20" x14ac:dyDescent="0.25">
      <c r="B30" s="8">
        <v>1</v>
      </c>
      <c r="C30" s="8">
        <f t="shared" si="11"/>
        <v>2</v>
      </c>
      <c r="D30" s="10">
        <f t="shared" ref="D30:D39" si="12">D29*$L$25</f>
        <v>1.5</v>
      </c>
      <c r="E30" s="10">
        <f t="shared" ref="E30:E39" si="13">IF(OR(D29=0,D29=""),"",IF(E29="",D29*$L$24,D29*$L$24+E29*$L$25))</f>
        <v>0.5</v>
      </c>
      <c r="F30" t="str">
        <f t="shared" ref="F30:F39" si="14">IF(OR(E29=0,E29=""),"",IF(F29="",E29*$L$24,E29*$L$24+F29*$L$25))</f>
        <v/>
      </c>
      <c r="G30" t="str">
        <f t="shared" ref="G30:G39" si="15">IF(OR(F29=0,F29=""),"",IF(G29="",F29*$L$24,F29*$L$24+G29*$L$25))</f>
        <v/>
      </c>
      <c r="H30" t="str">
        <f t="shared" ref="H30:H39" si="16">IF(OR(G29=0,G29=""),"",IF(H29="",G29*$L$24,G29*$L$24+H29*$L$25))</f>
        <v/>
      </c>
      <c r="I30" t="str">
        <f t="shared" ref="I30:I39" si="17">IF(OR(H29=0,H29=""),"",IF(I29="",H29*$L$24,H29*$L$24+I29*$L$25))</f>
        <v/>
      </c>
      <c r="J30" t="str">
        <f t="shared" ref="J30:J39" si="18">IF(OR(I29=0,I29=""),"",IF(J29="",I29*$L$24,I29*$L$24+J29*$L$25))</f>
        <v/>
      </c>
      <c r="K30" t="str">
        <f t="shared" ref="K30:K39" si="19">IF(OR(J29=0,J29=""),"",IF(K29="",J29*$L$24,J29*$L$24+K29*$L$25))</f>
        <v/>
      </c>
      <c r="L30" t="str">
        <f t="shared" ref="L30:L39" si="20">IF(OR(K29=0,K29=""),"",IF(L29="",K29*$L$24,K29*$L$24+L29*$L$25))</f>
        <v/>
      </c>
      <c r="M30" t="str">
        <f t="shared" ref="M30:M39" si="21">IF(OR(L29=0,L29=""),"",IF(M29="",L29*$L$24,L29*$L$24+M29*$L$25))</f>
        <v/>
      </c>
      <c r="N30" t="str">
        <f t="shared" ref="N30:N39" si="22">IF(OR(M29=0,M29=""),"",IF(N29="",M29*$L$24,M29*$L$24+N29*$L$25))</f>
        <v/>
      </c>
    </row>
    <row r="31" spans="1:20" x14ac:dyDescent="0.25">
      <c r="B31" s="8">
        <v>2</v>
      </c>
      <c r="C31" s="8">
        <f t="shared" si="11"/>
        <v>4</v>
      </c>
      <c r="D31" s="10">
        <f t="shared" si="12"/>
        <v>2.25</v>
      </c>
      <c r="E31" s="10">
        <f t="shared" si="13"/>
        <v>1.5</v>
      </c>
      <c r="F31" s="10">
        <f t="shared" si="14"/>
        <v>0.25</v>
      </c>
      <c r="G31" t="str">
        <f t="shared" si="15"/>
        <v/>
      </c>
      <c r="H31" t="str">
        <f t="shared" si="16"/>
        <v/>
      </c>
      <c r="I31" t="str">
        <f t="shared" si="17"/>
        <v/>
      </c>
      <c r="J31" t="str">
        <f t="shared" si="18"/>
        <v/>
      </c>
      <c r="K31" t="str">
        <f t="shared" si="19"/>
        <v/>
      </c>
      <c r="L31" t="str">
        <f t="shared" si="20"/>
        <v/>
      </c>
      <c r="M31" t="str">
        <f t="shared" si="21"/>
        <v/>
      </c>
      <c r="N31" t="str">
        <f t="shared" si="22"/>
        <v/>
      </c>
    </row>
    <row r="32" spans="1:20" x14ac:dyDescent="0.25">
      <c r="B32" s="8">
        <v>3</v>
      </c>
      <c r="C32" s="8">
        <f t="shared" si="11"/>
        <v>8</v>
      </c>
      <c r="D32" s="10">
        <f t="shared" si="12"/>
        <v>3.375</v>
      </c>
      <c r="E32" s="10">
        <f t="shared" si="13"/>
        <v>3.375</v>
      </c>
      <c r="F32" s="10">
        <f t="shared" si="14"/>
        <v>1.125</v>
      </c>
      <c r="G32" s="10">
        <f t="shared" si="15"/>
        <v>0.125</v>
      </c>
      <c r="H32" t="str">
        <f t="shared" si="16"/>
        <v/>
      </c>
      <c r="I32" t="str">
        <f t="shared" si="17"/>
        <v/>
      </c>
      <c r="J32" t="str">
        <f t="shared" si="18"/>
        <v/>
      </c>
      <c r="K32" t="str">
        <f t="shared" si="19"/>
        <v/>
      </c>
      <c r="L32" t="str">
        <f t="shared" si="20"/>
        <v/>
      </c>
      <c r="M32" t="str">
        <f t="shared" si="21"/>
        <v/>
      </c>
      <c r="N32" t="str">
        <f t="shared" si="22"/>
        <v/>
      </c>
    </row>
    <row r="33" spans="2:14" x14ac:dyDescent="0.25">
      <c r="B33" s="8">
        <v>4</v>
      </c>
      <c r="C33" s="8">
        <f t="shared" si="11"/>
        <v>16</v>
      </c>
      <c r="D33" s="10">
        <f t="shared" si="12"/>
        <v>5.0625</v>
      </c>
      <c r="E33" s="10">
        <f t="shared" si="13"/>
        <v>6.75</v>
      </c>
      <c r="F33" s="10">
        <f t="shared" si="14"/>
        <v>3.375</v>
      </c>
      <c r="G33" s="10">
        <f t="shared" si="15"/>
        <v>0.75</v>
      </c>
      <c r="H33" s="10">
        <f t="shared" si="16"/>
        <v>6.25E-2</v>
      </c>
      <c r="I33" t="str">
        <f t="shared" si="17"/>
        <v/>
      </c>
      <c r="J33" t="str">
        <f t="shared" si="18"/>
        <v/>
      </c>
      <c r="K33" t="str">
        <f t="shared" si="19"/>
        <v/>
      </c>
      <c r="L33" t="str">
        <f t="shared" si="20"/>
        <v/>
      </c>
      <c r="M33" t="str">
        <f t="shared" si="21"/>
        <v/>
      </c>
      <c r="N33" t="str">
        <f t="shared" si="22"/>
        <v/>
      </c>
    </row>
    <row r="34" spans="2:14" x14ac:dyDescent="0.25">
      <c r="B34" s="8">
        <v>5</v>
      </c>
      <c r="C34" s="8">
        <f t="shared" si="11"/>
        <v>32</v>
      </c>
      <c r="D34" s="10">
        <f t="shared" si="12"/>
        <v>7.59375</v>
      </c>
      <c r="E34" s="10">
        <f t="shared" si="13"/>
        <v>12.65625</v>
      </c>
      <c r="F34" s="10">
        <f t="shared" si="14"/>
        <v>8.4375</v>
      </c>
      <c r="G34" s="10">
        <f t="shared" si="15"/>
        <v>2.8125</v>
      </c>
      <c r="H34" s="10">
        <f t="shared" si="16"/>
        <v>0.46875</v>
      </c>
      <c r="I34" s="10">
        <f t="shared" si="17"/>
        <v>3.125E-2</v>
      </c>
      <c r="J34" t="str">
        <f t="shared" si="18"/>
        <v/>
      </c>
      <c r="K34" t="str">
        <f t="shared" si="19"/>
        <v/>
      </c>
      <c r="L34" t="str">
        <f t="shared" si="20"/>
        <v/>
      </c>
      <c r="M34" t="str">
        <f t="shared" si="21"/>
        <v/>
      </c>
      <c r="N34" t="str">
        <f t="shared" si="22"/>
        <v/>
      </c>
    </row>
    <row r="35" spans="2:14" x14ac:dyDescent="0.25">
      <c r="B35" s="8">
        <v>6</v>
      </c>
      <c r="C35" s="8">
        <f t="shared" si="11"/>
        <v>64</v>
      </c>
      <c r="D35" s="10">
        <f t="shared" si="12"/>
        <v>11.390625</v>
      </c>
      <c r="E35" s="10">
        <f t="shared" si="13"/>
        <v>22.78125</v>
      </c>
      <c r="F35" s="10">
        <f t="shared" si="14"/>
        <v>18.984375</v>
      </c>
      <c r="G35" s="10">
        <f t="shared" si="15"/>
        <v>8.4375</v>
      </c>
      <c r="H35" s="10">
        <f t="shared" si="16"/>
        <v>2.109375</v>
      </c>
      <c r="I35" s="10">
        <f t="shared" si="17"/>
        <v>0.28125</v>
      </c>
      <c r="J35" s="10">
        <f t="shared" si="18"/>
        <v>1.5625E-2</v>
      </c>
      <c r="K35" t="str">
        <f t="shared" si="19"/>
        <v/>
      </c>
      <c r="L35" t="str">
        <f t="shared" si="20"/>
        <v/>
      </c>
      <c r="M35" t="str">
        <f t="shared" si="21"/>
        <v/>
      </c>
      <c r="N35" t="str">
        <f t="shared" si="22"/>
        <v/>
      </c>
    </row>
    <row r="36" spans="2:14" x14ac:dyDescent="0.25">
      <c r="B36" s="8">
        <v>7</v>
      </c>
      <c r="C36" s="8">
        <f t="shared" si="11"/>
        <v>128</v>
      </c>
      <c r="D36" s="10">
        <f t="shared" si="12"/>
        <v>17.0859375</v>
      </c>
      <c r="E36" s="10">
        <f t="shared" si="13"/>
        <v>39.8671875</v>
      </c>
      <c r="F36" s="10">
        <f t="shared" si="14"/>
        <v>39.8671875</v>
      </c>
      <c r="G36" s="10">
        <f t="shared" si="15"/>
        <v>22.1484375</v>
      </c>
      <c r="H36" s="10">
        <f t="shared" si="16"/>
        <v>7.3828125</v>
      </c>
      <c r="I36" s="10">
        <f t="shared" si="17"/>
        <v>1.4765625</v>
      </c>
      <c r="J36" s="10">
        <f t="shared" si="18"/>
        <v>0.1640625</v>
      </c>
      <c r="K36" s="10">
        <f t="shared" si="19"/>
        <v>7.8125E-3</v>
      </c>
      <c r="L36" t="str">
        <f t="shared" si="20"/>
        <v/>
      </c>
      <c r="M36" t="str">
        <f t="shared" si="21"/>
        <v/>
      </c>
      <c r="N36" t="str">
        <f t="shared" si="22"/>
        <v/>
      </c>
    </row>
    <row r="37" spans="2:14" x14ac:dyDescent="0.25">
      <c r="B37" s="8">
        <v>8</v>
      </c>
      <c r="C37" s="8">
        <f t="shared" si="11"/>
        <v>256</v>
      </c>
      <c r="D37" s="10">
        <f t="shared" si="12"/>
        <v>25.62890625</v>
      </c>
      <c r="E37" s="10">
        <f t="shared" si="13"/>
        <v>68.34375</v>
      </c>
      <c r="F37" s="10">
        <f t="shared" si="14"/>
        <v>79.734375</v>
      </c>
      <c r="G37" s="10">
        <f t="shared" si="15"/>
        <v>53.15625</v>
      </c>
      <c r="H37" s="10">
        <f t="shared" si="16"/>
        <v>22.1484375</v>
      </c>
      <c r="I37" s="10">
        <f t="shared" si="17"/>
        <v>5.90625</v>
      </c>
      <c r="J37" s="10">
        <f t="shared" si="18"/>
        <v>0.984375</v>
      </c>
      <c r="K37" s="10">
        <f t="shared" si="19"/>
        <v>9.375E-2</v>
      </c>
      <c r="L37" s="10">
        <f t="shared" si="20"/>
        <v>3.90625E-3</v>
      </c>
      <c r="M37" t="str">
        <f t="shared" si="21"/>
        <v/>
      </c>
      <c r="N37" t="str">
        <f t="shared" si="22"/>
        <v/>
      </c>
    </row>
    <row r="38" spans="2:14" x14ac:dyDescent="0.25">
      <c r="B38" s="8">
        <v>9</v>
      </c>
      <c r="C38" s="8">
        <f t="shared" si="11"/>
        <v>512</v>
      </c>
      <c r="D38" s="10">
        <f t="shared" si="12"/>
        <v>38.443359375</v>
      </c>
      <c r="E38" s="10">
        <f t="shared" si="13"/>
        <v>115.330078125</v>
      </c>
      <c r="F38" s="10">
        <f t="shared" si="14"/>
        <v>153.7734375</v>
      </c>
      <c r="G38" s="10">
        <f t="shared" si="15"/>
        <v>119.6015625</v>
      </c>
      <c r="H38" s="10">
        <f t="shared" si="16"/>
        <v>59.80078125</v>
      </c>
      <c r="I38" s="10">
        <f t="shared" si="17"/>
        <v>19.93359375</v>
      </c>
      <c r="J38" s="10">
        <f t="shared" si="18"/>
        <v>4.4296875</v>
      </c>
      <c r="K38" s="10">
        <f t="shared" si="19"/>
        <v>0.6328125</v>
      </c>
      <c r="L38" s="10">
        <f t="shared" si="20"/>
        <v>5.2734375E-2</v>
      </c>
      <c r="M38" s="10">
        <f t="shared" si="21"/>
        <v>1.953125E-3</v>
      </c>
      <c r="N38" t="str">
        <f t="shared" si="22"/>
        <v/>
      </c>
    </row>
    <row r="39" spans="2:14" x14ac:dyDescent="0.25">
      <c r="B39" s="8">
        <v>10</v>
      </c>
      <c r="C39" s="8">
        <f t="shared" si="11"/>
        <v>1024</v>
      </c>
      <c r="D39" s="10">
        <f t="shared" si="12"/>
        <v>57.6650390625</v>
      </c>
      <c r="E39" s="10">
        <f t="shared" si="13"/>
        <v>192.216796875</v>
      </c>
      <c r="F39" s="10">
        <f t="shared" si="14"/>
        <v>288.3251953125</v>
      </c>
      <c r="G39" s="10">
        <f t="shared" si="15"/>
        <v>256.2890625</v>
      </c>
      <c r="H39" s="10">
        <f t="shared" si="16"/>
        <v>149.501953125</v>
      </c>
      <c r="I39" s="10">
        <f t="shared" si="17"/>
        <v>59.80078125</v>
      </c>
      <c r="J39" s="10">
        <f t="shared" si="18"/>
        <v>16.611328125</v>
      </c>
      <c r="K39" s="10">
        <f t="shared" si="19"/>
        <v>3.1640625</v>
      </c>
      <c r="L39" s="10">
        <f t="shared" si="20"/>
        <v>0.3955078125</v>
      </c>
      <c r="M39" s="10">
        <f t="shared" si="21"/>
        <v>2.9296875E-2</v>
      </c>
      <c r="N39" s="10">
        <f t="shared" si="22"/>
        <v>9.765625E-4</v>
      </c>
    </row>
  </sheetData>
  <mergeCells count="9">
    <mergeCell ref="A1:E1"/>
    <mergeCell ref="I25:K25"/>
    <mergeCell ref="I24:K24"/>
    <mergeCell ref="A23:F23"/>
    <mergeCell ref="D3:E3"/>
    <mergeCell ref="H3:J3"/>
    <mergeCell ref="D4:E4"/>
    <mergeCell ref="H4:J4"/>
    <mergeCell ref="D6:K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zoomScaleNormal="100" workbookViewId="0">
      <selection sqref="A1:F1"/>
    </sheetView>
  </sheetViews>
  <sheetFormatPr defaultRowHeight="15" x14ac:dyDescent="0.25"/>
  <cols>
    <col min="2" max="2" width="11.85546875" customWidth="1"/>
    <col min="3" max="3" width="10.85546875" customWidth="1"/>
    <col min="4" max="4" width="3.28515625" style="3" customWidth="1"/>
    <col min="5" max="5" width="9.7109375" customWidth="1"/>
    <col min="6" max="6" width="9.5703125" customWidth="1"/>
  </cols>
  <sheetData>
    <row r="1" spans="1:21" x14ac:dyDescent="0.25">
      <c r="A1" s="26" t="s">
        <v>26</v>
      </c>
      <c r="B1" s="26"/>
      <c r="C1" s="26"/>
      <c r="D1" s="26"/>
      <c r="E1" s="26"/>
      <c r="F1" s="26"/>
    </row>
    <row r="2" spans="1:21" x14ac:dyDescent="0.25">
      <c r="E2" s="27" t="s">
        <v>4</v>
      </c>
      <c r="F2" s="27"/>
      <c r="G2">
        <v>0.3</v>
      </c>
      <c r="I2" s="27" t="s">
        <v>7</v>
      </c>
      <c r="J2" s="27"/>
      <c r="K2" s="27"/>
      <c r="L2">
        <f>(G2)/(G2+G3)*2</f>
        <v>0.6</v>
      </c>
    </row>
    <row r="3" spans="1:21" x14ac:dyDescent="0.25">
      <c r="E3" s="27" t="s">
        <v>5</v>
      </c>
      <c r="F3" s="27"/>
      <c r="G3">
        <v>0.7</v>
      </c>
      <c r="I3" s="27" t="s">
        <v>6</v>
      </c>
      <c r="J3" s="27"/>
      <c r="K3" s="27"/>
      <c r="L3">
        <f>(G3)/(G2+G3)*2</f>
        <v>1.4</v>
      </c>
    </row>
    <row r="5" spans="1:21" x14ac:dyDescent="0.25">
      <c r="B5" s="1" t="s">
        <v>1</v>
      </c>
      <c r="C5" s="1" t="s">
        <v>3</v>
      </c>
      <c r="E5" s="1">
        <v>0</v>
      </c>
      <c r="F5" s="1">
        <v>1</v>
      </c>
      <c r="G5" s="1">
        <v>2</v>
      </c>
      <c r="H5" s="1">
        <v>3</v>
      </c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</row>
    <row r="6" spans="1:21" x14ac:dyDescent="0.25">
      <c r="B6" s="5" t="s">
        <v>2</v>
      </c>
      <c r="C6" s="6" t="s">
        <v>0</v>
      </c>
      <c r="D6" s="7"/>
    </row>
    <row r="7" spans="1:21" x14ac:dyDescent="0.25">
      <c r="B7" s="8">
        <v>0</v>
      </c>
      <c r="C7" s="8">
        <f>2^B7</f>
        <v>1</v>
      </c>
      <c r="D7" s="9"/>
      <c r="E7" s="10">
        <v>1</v>
      </c>
      <c r="F7" s="11"/>
      <c r="G7" s="11"/>
      <c r="H7" s="11"/>
      <c r="I7" s="11"/>
      <c r="J7" s="11"/>
      <c r="K7" s="11"/>
      <c r="L7" s="11"/>
      <c r="M7" s="11"/>
      <c r="N7" s="11"/>
      <c r="O7" s="13"/>
    </row>
    <row r="8" spans="1:21" x14ac:dyDescent="0.25">
      <c r="B8" s="8">
        <v>1</v>
      </c>
      <c r="C8" s="8">
        <f t="shared" ref="C8:C17" si="0">2^B8</f>
        <v>2</v>
      </c>
      <c r="D8" s="9"/>
      <c r="E8" s="10">
        <f>E7*$L$3</f>
        <v>1.4</v>
      </c>
      <c r="F8" s="10">
        <f>IF(OR(E7=0,E7=""),"",IF(F7="",E7*$L$2,E7*$L$2+F7*$L$3))</f>
        <v>0.6</v>
      </c>
      <c r="G8" t="str">
        <f t="shared" ref="G8:O17" si="1">IF(OR(F7=0,F7=""),"",IF(G7="",F7*$L$2,F7*$L$2+G7*$L$3))</f>
        <v/>
      </c>
      <c r="H8" t="str">
        <f t="shared" si="1"/>
        <v/>
      </c>
      <c r="I8" t="str">
        <f t="shared" si="1"/>
        <v/>
      </c>
      <c r="J8" t="str">
        <f t="shared" si="1"/>
        <v/>
      </c>
      <c r="K8" t="str">
        <f t="shared" si="1"/>
        <v/>
      </c>
      <c r="L8" t="str">
        <f t="shared" si="1"/>
        <v/>
      </c>
      <c r="M8" t="str">
        <f t="shared" si="1"/>
        <v/>
      </c>
      <c r="N8" t="str">
        <f t="shared" si="1"/>
        <v/>
      </c>
      <c r="O8" t="str">
        <f t="shared" si="1"/>
        <v/>
      </c>
    </row>
    <row r="9" spans="1:21" x14ac:dyDescent="0.25">
      <c r="B9" s="8">
        <v>2</v>
      </c>
      <c r="C9" s="8">
        <f t="shared" si="0"/>
        <v>4</v>
      </c>
      <c r="D9" s="9"/>
      <c r="E9" s="10">
        <f t="shared" ref="E9:E17" si="2">E8*$L$3</f>
        <v>1.9599999999999997</v>
      </c>
      <c r="F9" s="10">
        <f t="shared" ref="F9:F17" si="3">IF(OR(E8=0,E8=""),"",IF(F8="",E8*$L$2,E8*$L$2+F8*$L$3))</f>
        <v>1.68</v>
      </c>
      <c r="G9" s="10">
        <f t="shared" si="1"/>
        <v>0.36</v>
      </c>
      <c r="H9" t="str">
        <f t="shared" si="1"/>
        <v/>
      </c>
      <c r="I9" t="str">
        <f t="shared" si="1"/>
        <v/>
      </c>
      <c r="J9" t="str">
        <f t="shared" si="1"/>
        <v/>
      </c>
      <c r="K9" t="str">
        <f t="shared" si="1"/>
        <v/>
      </c>
      <c r="L9" t="str">
        <f t="shared" si="1"/>
        <v/>
      </c>
      <c r="M9" t="str">
        <f t="shared" si="1"/>
        <v/>
      </c>
      <c r="N9" t="str">
        <f t="shared" si="1"/>
        <v/>
      </c>
      <c r="O9" t="str">
        <f t="shared" si="1"/>
        <v/>
      </c>
    </row>
    <row r="10" spans="1:21" x14ac:dyDescent="0.25">
      <c r="B10" s="8">
        <v>3</v>
      </c>
      <c r="C10" s="8">
        <f t="shared" si="0"/>
        <v>8</v>
      </c>
      <c r="D10" s="9"/>
      <c r="E10" s="10">
        <f t="shared" si="2"/>
        <v>2.7439999999999993</v>
      </c>
      <c r="F10" s="10">
        <f t="shared" si="3"/>
        <v>3.5279999999999996</v>
      </c>
      <c r="G10" s="10">
        <f t="shared" si="1"/>
        <v>1.512</v>
      </c>
      <c r="H10" s="10">
        <f t="shared" si="1"/>
        <v>0.216</v>
      </c>
      <c r="I10" t="str">
        <f t="shared" si="1"/>
        <v/>
      </c>
      <c r="J10" t="str">
        <f t="shared" si="1"/>
        <v/>
      </c>
      <c r="K10" t="str">
        <f t="shared" si="1"/>
        <v/>
      </c>
      <c r="L10" t="str">
        <f t="shared" si="1"/>
        <v/>
      </c>
      <c r="M10" t="str">
        <f t="shared" si="1"/>
        <v/>
      </c>
      <c r="N10" t="str">
        <f t="shared" si="1"/>
        <v/>
      </c>
      <c r="O10" t="str">
        <f t="shared" si="1"/>
        <v/>
      </c>
    </row>
    <row r="11" spans="1:21" x14ac:dyDescent="0.25">
      <c r="B11" s="8">
        <v>4</v>
      </c>
      <c r="C11" s="8">
        <f t="shared" si="0"/>
        <v>16</v>
      </c>
      <c r="D11" s="9"/>
      <c r="E11" s="10">
        <f t="shared" si="2"/>
        <v>3.8415999999999988</v>
      </c>
      <c r="F11" s="10">
        <f t="shared" si="3"/>
        <v>6.5855999999999986</v>
      </c>
      <c r="G11" s="10">
        <f t="shared" si="1"/>
        <v>4.2335999999999991</v>
      </c>
      <c r="H11" s="10">
        <f t="shared" si="1"/>
        <v>1.2096</v>
      </c>
      <c r="I11" s="10">
        <f t="shared" si="1"/>
        <v>0.12959999999999999</v>
      </c>
      <c r="J11" t="str">
        <f t="shared" si="1"/>
        <v/>
      </c>
      <c r="K11" t="str">
        <f t="shared" si="1"/>
        <v/>
      </c>
      <c r="L11" t="str">
        <f t="shared" si="1"/>
        <v/>
      </c>
      <c r="M11" t="str">
        <f t="shared" si="1"/>
        <v/>
      </c>
      <c r="N11" t="str">
        <f t="shared" si="1"/>
        <v/>
      </c>
      <c r="O11" t="str">
        <f t="shared" si="1"/>
        <v/>
      </c>
    </row>
    <row r="12" spans="1:21" x14ac:dyDescent="0.25">
      <c r="B12" s="8">
        <v>5</v>
      </c>
      <c r="C12" s="8">
        <f t="shared" si="0"/>
        <v>32</v>
      </c>
      <c r="D12" s="9"/>
      <c r="E12" s="10">
        <f t="shared" si="2"/>
        <v>5.3782399999999981</v>
      </c>
      <c r="F12" s="10">
        <f t="shared" si="3"/>
        <v>11.524799999999997</v>
      </c>
      <c r="G12" s="10">
        <f t="shared" si="1"/>
        <v>9.8783999999999974</v>
      </c>
      <c r="H12" s="10">
        <f t="shared" si="1"/>
        <v>4.2335999999999991</v>
      </c>
      <c r="I12" s="10">
        <f t="shared" si="1"/>
        <v>0.90720000000000001</v>
      </c>
      <c r="J12" s="10">
        <f t="shared" si="1"/>
        <v>7.7759999999999996E-2</v>
      </c>
      <c r="K12" t="str">
        <f t="shared" si="1"/>
        <v/>
      </c>
      <c r="L12" t="str">
        <f t="shared" si="1"/>
        <v/>
      </c>
      <c r="M12" t="str">
        <f t="shared" si="1"/>
        <v/>
      </c>
      <c r="N12" t="str">
        <f t="shared" si="1"/>
        <v/>
      </c>
      <c r="O12" t="str">
        <f t="shared" si="1"/>
        <v/>
      </c>
    </row>
    <row r="13" spans="1:21" x14ac:dyDescent="0.25">
      <c r="B13" s="8">
        <v>6</v>
      </c>
      <c r="C13" s="8">
        <f t="shared" si="0"/>
        <v>64</v>
      </c>
      <c r="D13" s="9"/>
      <c r="E13" s="10">
        <f t="shared" si="2"/>
        <v>7.5295359999999967</v>
      </c>
      <c r="F13" s="10">
        <f t="shared" si="3"/>
        <v>19.361663999999994</v>
      </c>
      <c r="G13" s="10">
        <f t="shared" si="1"/>
        <v>20.744639999999993</v>
      </c>
      <c r="H13" s="10">
        <f t="shared" si="1"/>
        <v>11.854079999999996</v>
      </c>
      <c r="I13" s="10">
        <f t="shared" si="1"/>
        <v>3.8102399999999994</v>
      </c>
      <c r="J13" s="10">
        <f t="shared" si="1"/>
        <v>0.65318399999999999</v>
      </c>
      <c r="K13" s="10">
        <f t="shared" si="1"/>
        <v>4.6655999999999996E-2</v>
      </c>
      <c r="L13" t="str">
        <f t="shared" si="1"/>
        <v/>
      </c>
      <c r="M13" t="str">
        <f t="shared" si="1"/>
        <v/>
      </c>
      <c r="N13" t="str">
        <f t="shared" si="1"/>
        <v/>
      </c>
      <c r="O13" t="str">
        <f t="shared" si="1"/>
        <v/>
      </c>
    </row>
    <row r="14" spans="1:21" x14ac:dyDescent="0.25">
      <c r="B14" s="8">
        <v>7</v>
      </c>
      <c r="C14" s="8">
        <f t="shared" si="0"/>
        <v>128</v>
      </c>
      <c r="D14" s="9"/>
      <c r="E14" s="10">
        <f t="shared" si="2"/>
        <v>10.541350399999995</v>
      </c>
      <c r="F14" s="10">
        <f t="shared" si="3"/>
        <v>31.62405119999999</v>
      </c>
      <c r="G14" s="10">
        <f t="shared" si="1"/>
        <v>40.659494399999986</v>
      </c>
      <c r="H14" s="10">
        <f t="shared" si="1"/>
        <v>29.042495999999993</v>
      </c>
      <c r="I14" s="10">
        <f t="shared" si="1"/>
        <v>12.446783999999997</v>
      </c>
      <c r="J14" s="10">
        <f t="shared" si="1"/>
        <v>3.2006015999999997</v>
      </c>
      <c r="K14" s="10">
        <f t="shared" si="1"/>
        <v>0.45722879999999999</v>
      </c>
      <c r="L14" s="10">
        <f t="shared" si="1"/>
        <v>2.7993599999999997E-2</v>
      </c>
      <c r="M14" t="str">
        <f t="shared" si="1"/>
        <v/>
      </c>
      <c r="N14" t="str">
        <f t="shared" si="1"/>
        <v/>
      </c>
      <c r="O14" t="str">
        <f t="shared" si="1"/>
        <v/>
      </c>
    </row>
    <row r="15" spans="1:21" x14ac:dyDescent="0.25">
      <c r="B15" s="8">
        <v>8</v>
      </c>
      <c r="C15" s="8">
        <f t="shared" si="0"/>
        <v>256</v>
      </c>
      <c r="D15" s="9"/>
      <c r="E15" s="10">
        <f t="shared" si="2"/>
        <v>14.757890559999993</v>
      </c>
      <c r="F15" s="10">
        <f t="shared" si="3"/>
        <v>50.598481919999983</v>
      </c>
      <c r="G15" s="10">
        <f t="shared" si="1"/>
        <v>75.897722879999975</v>
      </c>
      <c r="H15" s="10">
        <f t="shared" si="1"/>
        <v>65.055191039999983</v>
      </c>
      <c r="I15" s="10">
        <f t="shared" si="1"/>
        <v>34.850995199999993</v>
      </c>
      <c r="J15" s="10">
        <f t="shared" si="1"/>
        <v>11.948912639999998</v>
      </c>
      <c r="K15" s="10">
        <f t="shared" si="1"/>
        <v>2.5604812799999999</v>
      </c>
      <c r="L15" s="10">
        <f t="shared" si="1"/>
        <v>0.31352831999999997</v>
      </c>
      <c r="M15" s="10">
        <f t="shared" si="1"/>
        <v>1.6796159999999997E-2</v>
      </c>
      <c r="N15" t="str">
        <f t="shared" si="1"/>
        <v/>
      </c>
      <c r="O15" t="str">
        <f t="shared" si="1"/>
        <v/>
      </c>
    </row>
    <row r="16" spans="1:21" x14ac:dyDescent="0.25">
      <c r="B16" s="8">
        <v>9</v>
      </c>
      <c r="C16" s="8">
        <f t="shared" si="0"/>
        <v>512</v>
      </c>
      <c r="D16" s="9"/>
      <c r="E16" s="10">
        <f t="shared" si="2"/>
        <v>20.661046783999989</v>
      </c>
      <c r="F16" s="10">
        <f t="shared" si="3"/>
        <v>79.692609023999964</v>
      </c>
      <c r="G16" s="10">
        <f t="shared" si="1"/>
        <v>136.61590118399994</v>
      </c>
      <c r="H16" s="10">
        <f t="shared" si="1"/>
        <v>136.61590118399997</v>
      </c>
      <c r="I16" s="10">
        <f t="shared" si="1"/>
        <v>87.824507903999972</v>
      </c>
      <c r="J16" s="10">
        <f t="shared" si="1"/>
        <v>37.63907481599999</v>
      </c>
      <c r="K16" s="10">
        <f t="shared" si="1"/>
        <v>10.754021375999997</v>
      </c>
      <c r="L16" s="10">
        <f t="shared" si="1"/>
        <v>1.9752284159999998</v>
      </c>
      <c r="M16" s="10">
        <f t="shared" si="1"/>
        <v>0.21163161599999997</v>
      </c>
      <c r="N16" s="10">
        <f t="shared" si="1"/>
        <v>1.0077695999999999E-2</v>
      </c>
      <c r="O16" t="str">
        <f t="shared" si="1"/>
        <v/>
      </c>
      <c r="P16" t="str">
        <f t="shared" ref="P16:U17" si="4">IF(O15&gt;0,IF(P15="",O15,O15+P15),"")</f>
        <v/>
      </c>
      <c r="Q16" t="str">
        <f t="shared" si="4"/>
        <v/>
      </c>
      <c r="R16" t="str">
        <f t="shared" si="4"/>
        <v/>
      </c>
      <c r="S16" t="str">
        <f t="shared" si="4"/>
        <v/>
      </c>
      <c r="T16" t="str">
        <f t="shared" si="4"/>
        <v/>
      </c>
      <c r="U16" t="str">
        <f t="shared" si="4"/>
        <v/>
      </c>
    </row>
    <row r="17" spans="2:21" x14ac:dyDescent="0.25">
      <c r="B17" s="8">
        <v>10</v>
      </c>
      <c r="C17" s="8">
        <f t="shared" si="0"/>
        <v>1024</v>
      </c>
      <c r="D17" s="9"/>
      <c r="E17" s="10">
        <f t="shared" si="2"/>
        <v>28.925465497599983</v>
      </c>
      <c r="F17" s="10">
        <f t="shared" si="3"/>
        <v>123.96628070399994</v>
      </c>
      <c r="G17" s="10">
        <f t="shared" si="1"/>
        <v>239.07782707199988</v>
      </c>
      <c r="H17" s="10">
        <f t="shared" si="1"/>
        <v>273.23180236799988</v>
      </c>
      <c r="I17" s="10">
        <f t="shared" si="1"/>
        <v>204.92385177599994</v>
      </c>
      <c r="J17" s="10">
        <f t="shared" si="1"/>
        <v>105.38940948479997</v>
      </c>
      <c r="K17" s="10">
        <f t="shared" si="1"/>
        <v>37.63907481599999</v>
      </c>
      <c r="L17" s="10">
        <f t="shared" si="1"/>
        <v>9.2177326079999968</v>
      </c>
      <c r="M17" s="10">
        <f t="shared" si="1"/>
        <v>1.4814213119999997</v>
      </c>
      <c r="N17" s="10">
        <f t="shared" si="1"/>
        <v>0.14108774399999996</v>
      </c>
      <c r="O17" s="10">
        <f t="shared" si="1"/>
        <v>6.0466175999999991E-3</v>
      </c>
      <c r="P17" t="str">
        <f t="shared" si="4"/>
        <v/>
      </c>
      <c r="Q17" t="str">
        <f t="shared" si="4"/>
        <v/>
      </c>
      <c r="R17" t="str">
        <f t="shared" si="4"/>
        <v/>
      </c>
      <c r="S17" t="str">
        <f t="shared" si="4"/>
        <v/>
      </c>
      <c r="T17" t="str">
        <f t="shared" si="4"/>
        <v/>
      </c>
      <c r="U17" t="str">
        <f t="shared" si="4"/>
        <v/>
      </c>
    </row>
    <row r="19" spans="2:21" x14ac:dyDescent="0.25"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2" spans="2:21" x14ac:dyDescent="0.25">
      <c r="B22" s="1"/>
      <c r="C22" s="1"/>
    </row>
    <row r="23" spans="2:21" x14ac:dyDescent="0.25">
      <c r="B23" s="1"/>
      <c r="C23" s="2"/>
    </row>
    <row r="24" spans="2:21" x14ac:dyDescent="0.25">
      <c r="B24" s="1"/>
      <c r="C24" s="1"/>
      <c r="E24" s="1"/>
      <c r="F24" s="1"/>
      <c r="G24" s="1"/>
      <c r="H24" s="1"/>
      <c r="I24" s="1"/>
    </row>
    <row r="25" spans="2:21" x14ac:dyDescent="0.25">
      <c r="B25" s="1"/>
      <c r="C25" s="1"/>
      <c r="E25" s="1"/>
      <c r="F25" s="1"/>
      <c r="G25" s="1"/>
      <c r="H25" s="1"/>
      <c r="I25" s="1"/>
    </row>
    <row r="26" spans="2:21" x14ac:dyDescent="0.25">
      <c r="B26" s="1"/>
      <c r="C26" s="1"/>
      <c r="E26" s="1"/>
      <c r="F26" s="1"/>
      <c r="G26" s="1"/>
      <c r="H26" s="1"/>
      <c r="I26" s="1"/>
    </row>
    <row r="27" spans="2:21" x14ac:dyDescent="0.25">
      <c r="B27" s="1"/>
      <c r="C27" s="1"/>
      <c r="E27" s="1"/>
      <c r="F27" s="1"/>
      <c r="G27" s="1"/>
      <c r="H27" s="1"/>
      <c r="I27" s="1"/>
    </row>
    <row r="28" spans="2:21" x14ac:dyDescent="0.25">
      <c r="B28" s="1"/>
      <c r="C28" s="1"/>
      <c r="E28" s="1"/>
      <c r="F28" s="1"/>
      <c r="G28" s="1"/>
      <c r="H28" s="1"/>
      <c r="I28" s="1"/>
    </row>
  </sheetData>
  <mergeCells count="5">
    <mergeCell ref="E2:F2"/>
    <mergeCell ref="I2:K2"/>
    <mergeCell ref="E3:F3"/>
    <mergeCell ref="I3:K3"/>
    <mergeCell ref="A1:F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39"/>
  <sheetViews>
    <sheetView showGridLines="0" zoomScale="70" zoomScaleNormal="70" workbookViewId="0">
      <selection activeCell="M12" sqref="M12"/>
    </sheetView>
  </sheetViews>
  <sheetFormatPr defaultRowHeight="15" x14ac:dyDescent="0.25"/>
  <cols>
    <col min="3" max="3" width="20" bestFit="1" customWidth="1"/>
    <col min="5" max="5" width="17" bestFit="1" customWidth="1"/>
    <col min="6" max="6" width="21.7109375" bestFit="1" customWidth="1"/>
    <col min="8" max="8" width="17" bestFit="1" customWidth="1"/>
    <col min="9" max="9" width="21.7109375" bestFit="1" customWidth="1"/>
    <col min="11" max="11" width="17" bestFit="1" customWidth="1"/>
    <col min="12" max="12" width="21.7109375" bestFit="1" customWidth="1"/>
    <col min="14" max="14" width="17" bestFit="1" customWidth="1"/>
    <col min="15" max="15" width="21.7109375" bestFit="1" customWidth="1"/>
  </cols>
  <sheetData>
    <row r="2" spans="3:15" x14ac:dyDescent="0.25">
      <c r="E2" t="s">
        <v>15</v>
      </c>
      <c r="F2">
        <v>10</v>
      </c>
      <c r="H2" t="s">
        <v>15</v>
      </c>
      <c r="I2">
        <v>10</v>
      </c>
      <c r="K2" t="s">
        <v>15</v>
      </c>
      <c r="L2">
        <v>10</v>
      </c>
      <c r="N2" t="s">
        <v>15</v>
      </c>
      <c r="O2">
        <v>30</v>
      </c>
    </row>
    <row r="3" spans="3:15" x14ac:dyDescent="0.25">
      <c r="E3" t="s">
        <v>16</v>
      </c>
      <c r="F3">
        <v>0.3</v>
      </c>
      <c r="H3" t="s">
        <v>16</v>
      </c>
      <c r="I3">
        <v>0.5</v>
      </c>
      <c r="K3" t="s">
        <v>16</v>
      </c>
      <c r="L3">
        <v>0.7</v>
      </c>
      <c r="N3" t="s">
        <v>16</v>
      </c>
      <c r="O3">
        <v>0.5</v>
      </c>
    </row>
    <row r="5" spans="3:15" x14ac:dyDescent="0.25">
      <c r="C5" t="s">
        <v>14</v>
      </c>
      <c r="E5" t="s">
        <v>12</v>
      </c>
      <c r="F5" t="s">
        <v>17</v>
      </c>
      <c r="H5" t="s">
        <v>12</v>
      </c>
      <c r="I5" t="s">
        <v>17</v>
      </c>
      <c r="K5" t="s">
        <v>12</v>
      </c>
      <c r="L5" t="s">
        <v>17</v>
      </c>
      <c r="N5" t="s">
        <v>12</v>
      </c>
      <c r="O5" t="s">
        <v>17</v>
      </c>
    </row>
    <row r="6" spans="3:15" x14ac:dyDescent="0.25">
      <c r="C6">
        <v>0</v>
      </c>
      <c r="E6">
        <f>COMBIN(F$2,$C6)*F$3^$C6*(1-F$3)^(F$2-$C6)</f>
        <v>2.824752489999998E-2</v>
      </c>
      <c r="F6">
        <f>E6</f>
        <v>2.824752489999998E-2</v>
      </c>
      <c r="H6">
        <f>COMBIN(I$2,$C6)*I$3^$C6*(1-I$3)^(I$2-$C6)</f>
        <v>9.765625E-4</v>
      </c>
      <c r="I6">
        <f>H6</f>
        <v>9.765625E-4</v>
      </c>
      <c r="K6">
        <f>COMBIN(L$2,$C6)*L$3^$C6*(1-L$3)^(L$2-$C6)</f>
        <v>5.9049000000000076E-6</v>
      </c>
      <c r="L6">
        <f>K6</f>
        <v>5.9049000000000076E-6</v>
      </c>
      <c r="N6">
        <f>COMBIN(O$2,$C6)*O$3^$C6*(1-O$3)^(O$2-$C6)</f>
        <v>9.3132257461547852E-10</v>
      </c>
      <c r="O6">
        <f>N6</f>
        <v>9.3132257461547852E-10</v>
      </c>
    </row>
    <row r="7" spans="3:15" x14ac:dyDescent="0.25">
      <c r="C7">
        <v>1</v>
      </c>
      <c r="E7">
        <f t="shared" ref="E7:E16" si="0">COMBIN(F$2,$C7)*F$3^$C7*(1-F$3)^(F$2-$C7)</f>
        <v>0.12106082099999992</v>
      </c>
      <c r="F7">
        <f>F6+E7</f>
        <v>0.14930834589999989</v>
      </c>
      <c r="H7">
        <f t="shared" ref="H7:H16" si="1">COMBIN(I$2,$C7)*I$3^$C7*(1-I$3)^(I$2-$C7)</f>
        <v>9.765625E-3</v>
      </c>
      <c r="I7">
        <f>I6+H7</f>
        <v>1.07421875E-2</v>
      </c>
      <c r="K7">
        <f t="shared" ref="K7:K16" si="2">COMBIN(L$2,$C7)*L$3^$C7*(1-L$3)^(L$2-$C7)</f>
        <v>1.3778100000000018E-4</v>
      </c>
      <c r="L7">
        <f>L6+K7</f>
        <v>1.4368590000000018E-4</v>
      </c>
      <c r="N7">
        <f t="shared" ref="N7:N36" si="3">COMBIN(O$2,$C7)*O$3^$C7*(1-O$3)^(O$2-$C7)</f>
        <v>2.7939677238464355E-8</v>
      </c>
      <c r="O7">
        <f>O6+N7</f>
        <v>2.8870999813079834E-8</v>
      </c>
    </row>
    <row r="8" spans="3:15" x14ac:dyDescent="0.25">
      <c r="C8">
        <v>2</v>
      </c>
      <c r="E8">
        <f t="shared" si="0"/>
        <v>0.23347444049999985</v>
      </c>
      <c r="F8">
        <f t="shared" ref="F8:F16" si="4">F7+E8</f>
        <v>0.38278278639999974</v>
      </c>
      <c r="H8">
        <f t="shared" si="1"/>
        <v>4.39453125E-2</v>
      </c>
      <c r="I8">
        <f t="shared" ref="I8:I16" si="5">I7+H8</f>
        <v>5.46875E-2</v>
      </c>
      <c r="K8">
        <f t="shared" si="2"/>
        <v>1.4467005000000015E-3</v>
      </c>
      <c r="L8">
        <f t="shared" ref="L8:L16" si="6">L7+K8</f>
        <v>1.5903864000000017E-3</v>
      </c>
      <c r="N8">
        <f t="shared" si="3"/>
        <v>4.0512531995773315E-7</v>
      </c>
      <c r="O8">
        <f t="shared" ref="O8:O36" si="7">O7+N8</f>
        <v>4.3399631977081299E-7</v>
      </c>
    </row>
    <row r="9" spans="3:15" x14ac:dyDescent="0.25">
      <c r="C9">
        <v>3</v>
      </c>
      <c r="E9">
        <f t="shared" si="0"/>
        <v>0.26682793199999982</v>
      </c>
      <c r="F9">
        <f t="shared" si="4"/>
        <v>0.64961071839999951</v>
      </c>
      <c r="H9">
        <f t="shared" si="1"/>
        <v>0.1171875</v>
      </c>
      <c r="I9">
        <f t="shared" si="5"/>
        <v>0.171875</v>
      </c>
      <c r="K9">
        <f t="shared" si="2"/>
        <v>9.0016920000000073E-3</v>
      </c>
      <c r="L9">
        <f t="shared" si="6"/>
        <v>1.0592078400000008E-2</v>
      </c>
      <c r="N9">
        <f t="shared" si="3"/>
        <v>3.7811696529388423E-6</v>
      </c>
      <c r="O9">
        <f t="shared" si="7"/>
        <v>4.2151659727096558E-6</v>
      </c>
    </row>
    <row r="10" spans="3:15" x14ac:dyDescent="0.25">
      <c r="C10">
        <v>4</v>
      </c>
      <c r="E10">
        <f t="shared" si="0"/>
        <v>0.20012094899999985</v>
      </c>
      <c r="F10">
        <f t="shared" si="4"/>
        <v>0.84973166739999939</v>
      </c>
      <c r="H10">
        <f t="shared" si="1"/>
        <v>0.20507812499999997</v>
      </c>
      <c r="I10">
        <f t="shared" si="5"/>
        <v>0.376953125</v>
      </c>
      <c r="K10">
        <f t="shared" si="2"/>
        <v>3.6756909000000011E-2</v>
      </c>
      <c r="L10">
        <f t="shared" si="6"/>
        <v>4.7348987400000021E-2</v>
      </c>
      <c r="N10">
        <f t="shared" si="3"/>
        <v>2.5522895157337192E-5</v>
      </c>
      <c r="O10">
        <f t="shared" si="7"/>
        <v>2.9738061130046848E-5</v>
      </c>
    </row>
    <row r="11" spans="3:15" x14ac:dyDescent="0.25">
      <c r="C11">
        <v>5</v>
      </c>
      <c r="E11">
        <f t="shared" si="0"/>
        <v>0.10291934519999997</v>
      </c>
      <c r="F11">
        <f t="shared" si="4"/>
        <v>0.9526510125999994</v>
      </c>
      <c r="H11">
        <f t="shared" si="1"/>
        <v>0.24609375</v>
      </c>
      <c r="I11">
        <f t="shared" si="5"/>
        <v>0.623046875</v>
      </c>
      <c r="K11">
        <f t="shared" si="2"/>
        <v>0.10291934520000003</v>
      </c>
      <c r="L11">
        <f t="shared" si="6"/>
        <v>0.15026833260000005</v>
      </c>
      <c r="N11">
        <f t="shared" si="3"/>
        <v>1.3271905481815338E-4</v>
      </c>
      <c r="O11">
        <f t="shared" si="7"/>
        <v>1.6245711594820023E-4</v>
      </c>
    </row>
    <row r="12" spans="3:15" x14ac:dyDescent="0.25">
      <c r="C12">
        <v>6</v>
      </c>
      <c r="E12">
        <f t="shared" si="0"/>
        <v>3.6756908999999983E-2</v>
      </c>
      <c r="F12">
        <f t="shared" si="4"/>
        <v>0.98940792159999935</v>
      </c>
      <c r="H12">
        <f t="shared" si="1"/>
        <v>0.20507812499999997</v>
      </c>
      <c r="I12">
        <f t="shared" si="5"/>
        <v>0.828125</v>
      </c>
      <c r="K12">
        <f t="shared" si="2"/>
        <v>0.20012094899999999</v>
      </c>
      <c r="L12">
        <f t="shared" si="6"/>
        <v>0.35038928160000005</v>
      </c>
      <c r="N12">
        <f t="shared" si="3"/>
        <v>5.5299606174230565E-4</v>
      </c>
      <c r="O12">
        <f t="shared" si="7"/>
        <v>7.1545317769050587E-4</v>
      </c>
    </row>
    <row r="13" spans="3:15" x14ac:dyDescent="0.25">
      <c r="C13">
        <v>7</v>
      </c>
      <c r="E13">
        <f t="shared" si="0"/>
        <v>9.0016919999999969E-3</v>
      </c>
      <c r="F13">
        <f t="shared" si="4"/>
        <v>0.99840961359999936</v>
      </c>
      <c r="H13">
        <f t="shared" si="1"/>
        <v>0.1171875</v>
      </c>
      <c r="I13">
        <f t="shared" si="5"/>
        <v>0.9453125</v>
      </c>
      <c r="K13">
        <f t="shared" si="2"/>
        <v>0.26682793199999993</v>
      </c>
      <c r="L13">
        <f t="shared" si="6"/>
        <v>0.61721721360000004</v>
      </c>
      <c r="N13">
        <f t="shared" si="3"/>
        <v>1.8959864974021916E-3</v>
      </c>
      <c r="O13">
        <f t="shared" si="7"/>
        <v>2.6114396750926976E-3</v>
      </c>
    </row>
    <row r="14" spans="3:15" x14ac:dyDescent="0.25">
      <c r="C14">
        <v>8</v>
      </c>
      <c r="E14">
        <f t="shared" si="0"/>
        <v>1.4467004999999997E-3</v>
      </c>
      <c r="F14">
        <f t="shared" si="4"/>
        <v>0.99985631409999931</v>
      </c>
      <c r="H14">
        <f t="shared" si="1"/>
        <v>4.39453125E-2</v>
      </c>
      <c r="I14">
        <f t="shared" si="5"/>
        <v>0.9892578125</v>
      </c>
      <c r="K14">
        <f t="shared" si="2"/>
        <v>0.23347444049999994</v>
      </c>
      <c r="L14">
        <f t="shared" si="6"/>
        <v>0.85069165410000003</v>
      </c>
      <c r="N14">
        <f t="shared" si="3"/>
        <v>5.4509611800312996E-3</v>
      </c>
      <c r="O14">
        <f t="shared" si="7"/>
        <v>8.0624008551239967E-3</v>
      </c>
    </row>
    <row r="15" spans="3:15" x14ac:dyDescent="0.25">
      <c r="C15">
        <v>9</v>
      </c>
      <c r="E15">
        <f t="shared" si="0"/>
        <v>1.3778099999999996E-4</v>
      </c>
      <c r="F15">
        <f t="shared" si="4"/>
        <v>0.99999409509999926</v>
      </c>
      <c r="H15">
        <f t="shared" si="1"/>
        <v>9.765625E-3</v>
      </c>
      <c r="I15">
        <f t="shared" si="5"/>
        <v>0.9990234375</v>
      </c>
      <c r="K15">
        <f t="shared" si="2"/>
        <v>0.12106082099999993</v>
      </c>
      <c r="L15">
        <f t="shared" si="6"/>
        <v>0.97175247509999996</v>
      </c>
      <c r="N15">
        <f t="shared" si="3"/>
        <v>1.3324571773409847E-2</v>
      </c>
      <c r="O15">
        <f t="shared" si="7"/>
        <v>2.1386972628533844E-2</v>
      </c>
    </row>
    <row r="16" spans="3:15" x14ac:dyDescent="0.25">
      <c r="C16">
        <v>10</v>
      </c>
      <c r="E16">
        <f t="shared" si="0"/>
        <v>5.9048999999999991E-6</v>
      </c>
      <c r="F16">
        <f t="shared" si="4"/>
        <v>0.99999999999999922</v>
      </c>
      <c r="H16">
        <f t="shared" si="1"/>
        <v>9.765625E-4</v>
      </c>
      <c r="I16">
        <f t="shared" si="5"/>
        <v>1</v>
      </c>
      <c r="K16">
        <f t="shared" si="2"/>
        <v>2.824752489999998E-2</v>
      </c>
      <c r="L16">
        <f t="shared" si="6"/>
        <v>0.99999999999999989</v>
      </c>
      <c r="N16">
        <f t="shared" si="3"/>
        <v>2.7981600724160671E-2</v>
      </c>
      <c r="O16">
        <f t="shared" si="7"/>
        <v>4.9368573352694511E-2</v>
      </c>
    </row>
    <row r="17" spans="3:15" x14ac:dyDescent="0.25">
      <c r="C17">
        <v>11</v>
      </c>
      <c r="N17">
        <f t="shared" si="3"/>
        <v>5.0875637680292109E-2</v>
      </c>
      <c r="O17">
        <f t="shared" si="7"/>
        <v>0.10024421103298661</v>
      </c>
    </row>
    <row r="18" spans="3:15" x14ac:dyDescent="0.25">
      <c r="C18">
        <v>12</v>
      </c>
      <c r="N18">
        <f t="shared" si="3"/>
        <v>8.0553092993795886E-2</v>
      </c>
      <c r="O18">
        <f t="shared" si="7"/>
        <v>0.18079730402678251</v>
      </c>
    </row>
    <row r="19" spans="3:15" x14ac:dyDescent="0.25">
      <c r="C19">
        <v>13</v>
      </c>
      <c r="N19">
        <f t="shared" si="3"/>
        <v>0.11153505183756351</v>
      </c>
      <c r="O19">
        <f t="shared" si="7"/>
        <v>0.29233235586434603</v>
      </c>
    </row>
    <row r="20" spans="3:15" x14ac:dyDescent="0.25">
      <c r="C20">
        <v>14</v>
      </c>
      <c r="N20">
        <f t="shared" si="3"/>
        <v>0.13543542008846998</v>
      </c>
      <c r="O20">
        <f t="shared" si="7"/>
        <v>0.42776777595281601</v>
      </c>
    </row>
    <row r="21" spans="3:15" x14ac:dyDescent="0.25">
      <c r="C21">
        <v>15</v>
      </c>
      <c r="N21">
        <f t="shared" si="3"/>
        <v>0.14446444809436798</v>
      </c>
      <c r="O21">
        <f t="shared" si="7"/>
        <v>0.57223222404718399</v>
      </c>
    </row>
    <row r="22" spans="3:15" x14ac:dyDescent="0.25">
      <c r="C22">
        <v>16</v>
      </c>
      <c r="N22">
        <f t="shared" si="3"/>
        <v>0.13543542008846998</v>
      </c>
      <c r="O22">
        <f t="shared" si="7"/>
        <v>0.70766764413565397</v>
      </c>
    </row>
    <row r="23" spans="3:15" x14ac:dyDescent="0.25">
      <c r="C23">
        <v>17</v>
      </c>
      <c r="N23">
        <f t="shared" si="3"/>
        <v>0.11153505183756351</v>
      </c>
      <c r="O23">
        <f t="shared" si="7"/>
        <v>0.81920269597321749</v>
      </c>
    </row>
    <row r="24" spans="3:15" ht="13.9" customHeight="1" x14ac:dyDescent="0.25">
      <c r="C24">
        <v>18</v>
      </c>
      <c r="N24">
        <f t="shared" si="3"/>
        <v>8.0553092993795886E-2</v>
      </c>
      <c r="O24">
        <f t="shared" si="7"/>
        <v>0.89975578896701336</v>
      </c>
    </row>
    <row r="25" spans="3:15" hidden="1" x14ac:dyDescent="0.25">
      <c r="C25">
        <v>19</v>
      </c>
      <c r="N25">
        <f t="shared" si="3"/>
        <v>5.0875637680292109E-2</v>
      </c>
      <c r="O25">
        <f t="shared" si="7"/>
        <v>0.95063142664730549</v>
      </c>
    </row>
    <row r="26" spans="3:15" x14ac:dyDescent="0.25">
      <c r="C26">
        <v>20</v>
      </c>
      <c r="N26">
        <f t="shared" si="3"/>
        <v>2.7981600724160671E-2</v>
      </c>
      <c r="O26">
        <f t="shared" si="7"/>
        <v>0.97861302737146616</v>
      </c>
    </row>
    <row r="27" spans="3:15" x14ac:dyDescent="0.25">
      <c r="C27">
        <v>21</v>
      </c>
      <c r="N27">
        <f t="shared" si="3"/>
        <v>1.3324571773409847E-2</v>
      </c>
      <c r="O27">
        <f t="shared" si="7"/>
        <v>0.991937599144876</v>
      </c>
    </row>
    <row r="28" spans="3:15" x14ac:dyDescent="0.25">
      <c r="C28">
        <v>22</v>
      </c>
      <c r="N28">
        <f t="shared" si="3"/>
        <v>5.4509611800312996E-3</v>
      </c>
      <c r="O28">
        <f t="shared" si="7"/>
        <v>0.9973885603249073</v>
      </c>
    </row>
    <row r="29" spans="3:15" x14ac:dyDescent="0.25">
      <c r="C29">
        <v>23</v>
      </c>
      <c r="N29">
        <f t="shared" si="3"/>
        <v>1.8959864974021916E-3</v>
      </c>
      <c r="O29">
        <f t="shared" si="7"/>
        <v>0.99928454682230949</v>
      </c>
    </row>
    <row r="30" spans="3:15" x14ac:dyDescent="0.25">
      <c r="C30">
        <v>24</v>
      </c>
      <c r="N30">
        <f t="shared" si="3"/>
        <v>5.5299606174230565E-4</v>
      </c>
      <c r="O30">
        <f t="shared" si="7"/>
        <v>0.9998375428840518</v>
      </c>
    </row>
    <row r="31" spans="3:15" x14ac:dyDescent="0.25">
      <c r="C31">
        <v>25</v>
      </c>
      <c r="N31">
        <f t="shared" si="3"/>
        <v>1.3271905481815338E-4</v>
      </c>
      <c r="O31">
        <f t="shared" si="7"/>
        <v>0.99997026193886995</v>
      </c>
    </row>
    <row r="32" spans="3:15" x14ac:dyDescent="0.25">
      <c r="C32">
        <v>26</v>
      </c>
      <c r="N32">
        <f t="shared" si="3"/>
        <v>2.5522895157337192E-5</v>
      </c>
      <c r="O32">
        <f t="shared" si="7"/>
        <v>0.99999578483402729</v>
      </c>
    </row>
    <row r="33" spans="3:15" x14ac:dyDescent="0.25">
      <c r="C33">
        <v>27</v>
      </c>
      <c r="N33">
        <f t="shared" si="3"/>
        <v>3.7811696529388423E-6</v>
      </c>
      <c r="O33">
        <f t="shared" si="7"/>
        <v>0.99999956600368023</v>
      </c>
    </row>
    <row r="34" spans="3:15" x14ac:dyDescent="0.25">
      <c r="C34">
        <v>28</v>
      </c>
      <c r="N34">
        <f t="shared" si="3"/>
        <v>4.0512531995773315E-7</v>
      </c>
      <c r="O34">
        <f t="shared" si="7"/>
        <v>0.99999997112900019</v>
      </c>
    </row>
    <row r="35" spans="3:15" x14ac:dyDescent="0.25">
      <c r="C35">
        <v>29</v>
      </c>
      <c r="N35">
        <f t="shared" si="3"/>
        <v>2.7939677238464355E-8</v>
      </c>
      <c r="O35">
        <f t="shared" si="7"/>
        <v>0.99999999906867743</v>
      </c>
    </row>
    <row r="36" spans="3:15" x14ac:dyDescent="0.25">
      <c r="C36">
        <v>30</v>
      </c>
      <c r="N36">
        <f t="shared" si="3"/>
        <v>9.3132257461547852E-10</v>
      </c>
      <c r="O36">
        <f t="shared" si="7"/>
        <v>1</v>
      </c>
    </row>
    <row r="37" spans="3:15" x14ac:dyDescent="0.25">
      <c r="C37">
        <v>31</v>
      </c>
    </row>
    <row r="38" spans="3:15" x14ac:dyDescent="0.25">
      <c r="C38">
        <v>32</v>
      </c>
    </row>
    <row r="39" spans="3:15" x14ac:dyDescent="0.25">
      <c r="C39">
        <v>33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zoomScale="80" zoomScaleNormal="80" workbookViewId="0">
      <selection sqref="A1:I2"/>
    </sheetView>
  </sheetViews>
  <sheetFormatPr defaultRowHeight="15" x14ac:dyDescent="0.25"/>
  <cols>
    <col min="2" max="2" width="33" bestFit="1" customWidth="1"/>
    <col min="3" max="3" width="11.140625" bestFit="1" customWidth="1"/>
    <col min="4" max="4" width="15.85546875" bestFit="1" customWidth="1"/>
    <col min="5" max="5" width="12" bestFit="1" customWidth="1"/>
    <col min="8" max="8" width="10" bestFit="1" customWidth="1"/>
  </cols>
  <sheetData>
    <row r="1" spans="1:9" x14ac:dyDescent="0.25">
      <c r="A1" s="28" t="s">
        <v>32</v>
      </c>
      <c r="B1" s="28"/>
      <c r="C1" s="28"/>
      <c r="D1" s="28"/>
      <c r="E1" s="28"/>
      <c r="F1" s="28"/>
      <c r="G1" s="28"/>
      <c r="H1" s="28"/>
      <c r="I1" s="28"/>
    </row>
    <row r="2" spans="1:9" x14ac:dyDescent="0.25">
      <c r="A2" s="28"/>
      <c r="B2" s="28"/>
      <c r="C2" s="28"/>
      <c r="D2" s="28"/>
      <c r="E2" s="28"/>
      <c r="F2" s="28"/>
      <c r="G2" s="28"/>
      <c r="H2" s="28"/>
      <c r="I2" s="28"/>
    </row>
    <row r="4" spans="1:9" x14ac:dyDescent="0.25">
      <c r="B4" t="s">
        <v>9</v>
      </c>
      <c r="C4">
        <v>100</v>
      </c>
    </row>
    <row r="5" spans="1:9" x14ac:dyDescent="0.25">
      <c r="B5" t="s">
        <v>10</v>
      </c>
      <c r="C5">
        <v>0.55000000000000004</v>
      </c>
    </row>
    <row r="7" spans="1:9" x14ac:dyDescent="0.25">
      <c r="B7" t="s">
        <v>11</v>
      </c>
      <c r="C7">
        <v>51</v>
      </c>
    </row>
    <row r="8" spans="1:9" x14ac:dyDescent="0.25">
      <c r="B8" t="s">
        <v>12</v>
      </c>
      <c r="C8" s="24">
        <f>SUMIF(C11:C111,"&gt;"&amp;C7,D11:D111)</f>
        <v>0.75957337452093254</v>
      </c>
    </row>
    <row r="10" spans="1:9" x14ac:dyDescent="0.25">
      <c r="C10" t="s">
        <v>29</v>
      </c>
      <c r="D10" t="s">
        <v>30</v>
      </c>
      <c r="E10" t="s">
        <v>31</v>
      </c>
    </row>
    <row r="11" spans="1:9" x14ac:dyDescent="0.25">
      <c r="C11">
        <v>0</v>
      </c>
      <c r="D11">
        <f>COMBIN($C$4,C11)*$C$5^C11*(1-$C$5)^($C$4-C11)</f>
        <v>2.0953249170398378E-35</v>
      </c>
      <c r="E11">
        <f>D11</f>
        <v>2.0953249170398378E-35</v>
      </c>
    </row>
    <row r="12" spans="1:9" x14ac:dyDescent="0.25">
      <c r="C12">
        <v>1</v>
      </c>
      <c r="D12">
        <f t="shared" ref="D12:D75" si="0">COMBIN($C$4,C12)*$C$5^C12*(1-$C$5)^($C$4-C12)</f>
        <v>2.5609526763820247E-33</v>
      </c>
      <c r="E12">
        <f>E11+D12</f>
        <v>2.581905925552423E-33</v>
      </c>
    </row>
    <row r="13" spans="1:9" x14ac:dyDescent="0.25">
      <c r="C13">
        <v>2</v>
      </c>
      <c r="D13">
        <f t="shared" si="0"/>
        <v>1.549376369211125E-31</v>
      </c>
      <c r="E13">
        <f t="shared" ref="E13:E76" si="1">E12+D13</f>
        <v>1.5751954284666492E-31</v>
      </c>
    </row>
    <row r="14" spans="1:9" x14ac:dyDescent="0.25">
      <c r="C14">
        <v>3</v>
      </c>
      <c r="D14">
        <f t="shared" si="0"/>
        <v>6.1860286148503472E-30</v>
      </c>
      <c r="E14">
        <f t="shared" si="1"/>
        <v>6.3435481576970128E-30</v>
      </c>
    </row>
    <row r="15" spans="1:9" x14ac:dyDescent="0.25">
      <c r="C15">
        <v>4</v>
      </c>
      <c r="D15">
        <f t="shared" si="0"/>
        <v>1.8334701477903668E-28</v>
      </c>
      <c r="E15">
        <f t="shared" si="1"/>
        <v>1.896905629367337E-28</v>
      </c>
    </row>
    <row r="16" spans="1:9" x14ac:dyDescent="0.25">
      <c r="C16">
        <v>5</v>
      </c>
      <c r="D16">
        <f t="shared" si="0"/>
        <v>4.3025432801480622E-27</v>
      </c>
      <c r="E16">
        <f t="shared" si="1"/>
        <v>4.4922338430847959E-27</v>
      </c>
    </row>
    <row r="17" spans="3:8" x14ac:dyDescent="0.25">
      <c r="C17">
        <v>6</v>
      </c>
      <c r="D17">
        <f t="shared" si="0"/>
        <v>8.3262180143606019E-26</v>
      </c>
      <c r="E17">
        <f t="shared" si="1"/>
        <v>8.7754413986690816E-26</v>
      </c>
      <c r="H17" s="20"/>
    </row>
    <row r="18" spans="3:8" x14ac:dyDescent="0.25">
      <c r="C18">
        <v>7</v>
      </c>
      <c r="D18">
        <f t="shared" si="0"/>
        <v>1.3665570518807717E-24</v>
      </c>
      <c r="E18">
        <f t="shared" si="1"/>
        <v>1.4543114658674625E-24</v>
      </c>
    </row>
    <row r="19" spans="3:8" x14ac:dyDescent="0.25">
      <c r="C19">
        <v>8</v>
      </c>
      <c r="D19">
        <f t="shared" si="0"/>
        <v>1.9416498112139308E-23</v>
      </c>
      <c r="E19">
        <f t="shared" si="1"/>
        <v>2.0870809578006771E-23</v>
      </c>
    </row>
    <row r="20" spans="3:8" x14ac:dyDescent="0.25">
      <c r="C20">
        <v>9</v>
      </c>
      <c r="D20">
        <f t="shared" si="0"/>
        <v>2.4258637147512322E-22</v>
      </c>
      <c r="E20">
        <f t="shared" si="1"/>
        <v>2.6345718105312999E-22</v>
      </c>
    </row>
    <row r="21" spans="3:8" x14ac:dyDescent="0.25">
      <c r="C21">
        <v>10</v>
      </c>
      <c r="D21">
        <f t="shared" si="0"/>
        <v>2.6980995316288726E-21</v>
      </c>
      <c r="E21">
        <f t="shared" si="1"/>
        <v>2.9615567126820024E-21</v>
      </c>
    </row>
    <row r="22" spans="3:8" x14ac:dyDescent="0.25">
      <c r="C22">
        <v>11</v>
      </c>
      <c r="D22">
        <f t="shared" si="0"/>
        <v>2.6980995316288731E-20</v>
      </c>
      <c r="E22">
        <f t="shared" si="1"/>
        <v>2.9942552028970735E-20</v>
      </c>
    </row>
    <row r="23" spans="3:8" x14ac:dyDescent="0.25">
      <c r="C23">
        <v>12</v>
      </c>
      <c r="D23">
        <f t="shared" si="0"/>
        <v>2.4457772606154312E-19</v>
      </c>
      <c r="E23">
        <f t="shared" si="1"/>
        <v>2.7452027809051388E-19</v>
      </c>
    </row>
    <row r="24" spans="3:8" x14ac:dyDescent="0.25">
      <c r="C24">
        <v>13</v>
      </c>
      <c r="D24">
        <f t="shared" si="0"/>
        <v>2.0235148617741344E-18</v>
      </c>
      <c r="E24">
        <f t="shared" si="1"/>
        <v>2.2980351398646482E-18</v>
      </c>
    </row>
    <row r="25" spans="3:8" x14ac:dyDescent="0.25">
      <c r="C25">
        <v>14</v>
      </c>
      <c r="D25">
        <f t="shared" si="0"/>
        <v>1.536907716442736E-17</v>
      </c>
      <c r="E25">
        <f t="shared" si="1"/>
        <v>1.7667112304292008E-17</v>
      </c>
    </row>
    <row r="26" spans="3:8" x14ac:dyDescent="0.25">
      <c r="C26">
        <v>15</v>
      </c>
      <c r="D26">
        <f t="shared" si="0"/>
        <v>1.0769738516702434E-16</v>
      </c>
      <c r="E26">
        <f t="shared" si="1"/>
        <v>1.2536449747131636E-16</v>
      </c>
    </row>
    <row r="27" spans="3:8" x14ac:dyDescent="0.25">
      <c r="C27">
        <v>16</v>
      </c>
      <c r="D27">
        <f t="shared" si="0"/>
        <v>6.9928510507755446E-16</v>
      </c>
      <c r="E27">
        <f t="shared" si="1"/>
        <v>8.2464960254887079E-16</v>
      </c>
    </row>
    <row r="28" spans="3:8" x14ac:dyDescent="0.25">
      <c r="C28">
        <v>17</v>
      </c>
      <c r="D28">
        <f t="shared" si="0"/>
        <v>4.2231335757624828E-15</v>
      </c>
      <c r="E28">
        <f t="shared" si="1"/>
        <v>5.0477831783113537E-15</v>
      </c>
    </row>
    <row r="29" spans="3:8" x14ac:dyDescent="0.25">
      <c r="C29">
        <v>18</v>
      </c>
      <c r="D29">
        <f t="shared" si="0"/>
        <v>2.3800746633772516E-14</v>
      </c>
      <c r="E29">
        <f t="shared" si="1"/>
        <v>2.884852981208387E-14</v>
      </c>
    </row>
    <row r="30" spans="3:8" x14ac:dyDescent="0.25">
      <c r="C30">
        <v>19</v>
      </c>
      <c r="D30">
        <f t="shared" si="0"/>
        <v>1.2554545885182938E-13</v>
      </c>
      <c r="E30">
        <f t="shared" si="1"/>
        <v>1.5439398866391324E-13</v>
      </c>
    </row>
    <row r="31" spans="3:8" x14ac:dyDescent="0.25">
      <c r="C31">
        <v>20</v>
      </c>
      <c r="D31">
        <f t="shared" si="0"/>
        <v>6.214500213165555E-13</v>
      </c>
      <c r="E31">
        <f t="shared" si="1"/>
        <v>7.7584400998046879E-13</v>
      </c>
    </row>
    <row r="32" spans="3:8" x14ac:dyDescent="0.25">
      <c r="C32">
        <v>21</v>
      </c>
      <c r="D32">
        <f t="shared" si="0"/>
        <v>2.8935239087754979E-12</v>
      </c>
      <c r="E32">
        <f t="shared" si="1"/>
        <v>3.6693679187559671E-12</v>
      </c>
    </row>
    <row r="33" spans="3:5" x14ac:dyDescent="0.25">
      <c r="C33">
        <v>22</v>
      </c>
      <c r="D33">
        <f t="shared" si="0"/>
        <v>1.2699354932959129E-11</v>
      </c>
      <c r="E33">
        <f t="shared" si="1"/>
        <v>1.6368722851715096E-11</v>
      </c>
    </row>
    <row r="34" spans="3:5" x14ac:dyDescent="0.25">
      <c r="C34">
        <v>23</v>
      </c>
      <c r="D34">
        <f t="shared" si="0"/>
        <v>5.2637905954004478E-11</v>
      </c>
      <c r="E34">
        <f t="shared" si="1"/>
        <v>6.9006628805719574E-11</v>
      </c>
    </row>
    <row r="35" spans="3:5" x14ac:dyDescent="0.25">
      <c r="C35">
        <v>24</v>
      </c>
      <c r="D35">
        <f t="shared" si="0"/>
        <v>2.0640882566223072E-10</v>
      </c>
      <c r="E35">
        <f t="shared" si="1"/>
        <v>2.7541545446795028E-10</v>
      </c>
    </row>
    <row r="36" spans="3:5" x14ac:dyDescent="0.25">
      <c r="C36">
        <v>25</v>
      </c>
      <c r="D36">
        <f t="shared" si="0"/>
        <v>7.6692345890499938E-10</v>
      </c>
      <c r="E36">
        <f t="shared" si="1"/>
        <v>1.0423389133729496E-9</v>
      </c>
    </row>
    <row r="37" spans="3:5" x14ac:dyDescent="0.25">
      <c r="C37">
        <v>26</v>
      </c>
      <c r="D37">
        <f t="shared" si="0"/>
        <v>2.7038968102419857E-9</v>
      </c>
      <c r="E37">
        <f t="shared" si="1"/>
        <v>3.7462357236149352E-9</v>
      </c>
    </row>
    <row r="38" spans="3:5" x14ac:dyDescent="0.25">
      <c r="C38">
        <v>27</v>
      </c>
      <c r="D38">
        <f t="shared" si="0"/>
        <v>9.057497956942289E-9</v>
      </c>
      <c r="E38">
        <f t="shared" si="1"/>
        <v>1.2803733680557225E-8</v>
      </c>
    </row>
    <row r="39" spans="3:5" x14ac:dyDescent="0.25">
      <c r="C39">
        <v>28</v>
      </c>
      <c r="D39">
        <f t="shared" si="0"/>
        <v>2.8861789124701044E-8</v>
      </c>
      <c r="E39">
        <f t="shared" si="1"/>
        <v>4.1665522805258272E-8</v>
      </c>
    </row>
    <row r="40" spans="3:5" x14ac:dyDescent="0.25">
      <c r="C40">
        <v>29</v>
      </c>
      <c r="D40">
        <f t="shared" si="0"/>
        <v>8.7580601481851464E-8</v>
      </c>
      <c r="E40">
        <f t="shared" si="1"/>
        <v>1.2924612428710975E-7</v>
      </c>
    </row>
    <row r="41" spans="3:5" x14ac:dyDescent="0.25">
      <c r="C41">
        <v>30</v>
      </c>
      <c r="D41">
        <f t="shared" si="0"/>
        <v>2.5333499910120734E-7</v>
      </c>
      <c r="E41">
        <f t="shared" si="1"/>
        <v>3.8258112338831709E-7</v>
      </c>
    </row>
    <row r="42" spans="3:5" x14ac:dyDescent="0.25">
      <c r="C42">
        <v>31</v>
      </c>
      <c r="D42">
        <f t="shared" si="0"/>
        <v>6.9916827708935332E-7</v>
      </c>
      <c r="E42">
        <f t="shared" si="1"/>
        <v>1.0817494004776705E-6</v>
      </c>
    </row>
    <row r="43" spans="3:5" x14ac:dyDescent="0.25">
      <c r="C43">
        <v>32</v>
      </c>
      <c r="D43">
        <f t="shared" si="0"/>
        <v>1.8425997302459011E-6</v>
      </c>
      <c r="E43">
        <f t="shared" si="1"/>
        <v>2.9243491307235714E-6</v>
      </c>
    </row>
    <row r="44" spans="3:5" x14ac:dyDescent="0.25">
      <c r="C44">
        <v>33</v>
      </c>
      <c r="D44">
        <f t="shared" si="0"/>
        <v>4.6406215428415345E-6</v>
      </c>
      <c r="E44">
        <f t="shared" si="1"/>
        <v>7.5649706735651059E-6</v>
      </c>
    </row>
    <row r="45" spans="3:5" x14ac:dyDescent="0.25">
      <c r="C45">
        <v>34</v>
      </c>
      <c r="D45">
        <f t="shared" si="0"/>
        <v>1.117692182050395E-5</v>
      </c>
      <c r="E45">
        <f t="shared" si="1"/>
        <v>1.8741892494069055E-5</v>
      </c>
    </row>
    <row r="46" spans="3:5" x14ac:dyDescent="0.25">
      <c r="C46">
        <v>35</v>
      </c>
      <c r="D46">
        <f t="shared" si="0"/>
        <v>2.5760143624399572E-5</v>
      </c>
      <c r="E46">
        <f t="shared" si="1"/>
        <v>4.4502036118468624E-5</v>
      </c>
    </row>
    <row r="47" spans="3:5" x14ac:dyDescent="0.25">
      <c r="C47">
        <v>36</v>
      </c>
      <c r="D47">
        <f t="shared" si="0"/>
        <v>5.6847230529153424E-5</v>
      </c>
      <c r="E47">
        <f t="shared" si="1"/>
        <v>1.0134926664762204E-4</v>
      </c>
    </row>
    <row r="48" spans="3:5" x14ac:dyDescent="0.25">
      <c r="C48">
        <v>37</v>
      </c>
      <c r="D48">
        <f t="shared" si="0"/>
        <v>1.2018153240998216E-4</v>
      </c>
      <c r="E48">
        <f t="shared" si="1"/>
        <v>2.2153079905760421E-4</v>
      </c>
    </row>
    <row r="49" spans="3:5" x14ac:dyDescent="0.25">
      <c r="C49">
        <v>38</v>
      </c>
      <c r="D49">
        <f t="shared" si="0"/>
        <v>2.435257367254898E-4</v>
      </c>
      <c r="E49">
        <f t="shared" si="1"/>
        <v>4.6505653578309404E-4</v>
      </c>
    </row>
    <row r="50" spans="3:5" x14ac:dyDescent="0.25">
      <c r="C50">
        <v>39</v>
      </c>
      <c r="D50">
        <f t="shared" si="0"/>
        <v>4.731753630962513E-4</v>
      </c>
      <c r="E50">
        <f t="shared" si="1"/>
        <v>9.382318988793454E-4</v>
      </c>
    </row>
    <row r="51" spans="3:5" x14ac:dyDescent="0.25">
      <c r="C51">
        <v>40</v>
      </c>
      <c r="D51">
        <f t="shared" si="0"/>
        <v>8.8194630177106863E-4</v>
      </c>
      <c r="E51">
        <f t="shared" si="1"/>
        <v>1.820178200650414E-3</v>
      </c>
    </row>
    <row r="52" spans="3:5" x14ac:dyDescent="0.25">
      <c r="C52">
        <v>41</v>
      </c>
      <c r="D52">
        <f t="shared" si="0"/>
        <v>1.5774649299970327E-3</v>
      </c>
      <c r="E52">
        <f t="shared" si="1"/>
        <v>3.3976431306474465E-3</v>
      </c>
    </row>
    <row r="53" spans="3:5" x14ac:dyDescent="0.25">
      <c r="C53">
        <v>42</v>
      </c>
      <c r="D53">
        <f t="shared" si="0"/>
        <v>2.7083987819261231E-3</v>
      </c>
      <c r="E53">
        <f t="shared" si="1"/>
        <v>6.1060419125735701E-3</v>
      </c>
    </row>
    <row r="54" spans="3:5" x14ac:dyDescent="0.25">
      <c r="C54">
        <v>43</v>
      </c>
      <c r="D54">
        <f t="shared" si="0"/>
        <v>4.4650088446223975E-3</v>
      </c>
      <c r="E54">
        <f t="shared" si="1"/>
        <v>1.0571050757195968E-2</v>
      </c>
    </row>
    <row r="55" spans="3:5" x14ac:dyDescent="0.25">
      <c r="C55">
        <v>44</v>
      </c>
      <c r="D55">
        <f t="shared" si="0"/>
        <v>7.0695973373187931E-3</v>
      </c>
      <c r="E55">
        <f t="shared" si="1"/>
        <v>1.7640648094514759E-2</v>
      </c>
    </row>
    <row r="56" spans="3:5" x14ac:dyDescent="0.25">
      <c r="C56">
        <v>45</v>
      </c>
      <c r="D56">
        <f t="shared" si="0"/>
        <v>1.0752770271082424E-2</v>
      </c>
      <c r="E56">
        <f t="shared" si="1"/>
        <v>2.8393418365597181E-2</v>
      </c>
    </row>
    <row r="57" spans="3:5" x14ac:dyDescent="0.25">
      <c r="C57">
        <v>46</v>
      </c>
      <c r="D57">
        <f t="shared" si="0"/>
        <v>1.5713589405808852E-2</v>
      </c>
      <c r="E57">
        <f t="shared" si="1"/>
        <v>4.4107007771406033E-2</v>
      </c>
    </row>
    <row r="58" spans="3:5" x14ac:dyDescent="0.25">
      <c r="C58">
        <v>47</v>
      </c>
      <c r="D58">
        <f t="shared" si="0"/>
        <v>2.2065891506029431E-2</v>
      </c>
      <c r="E58">
        <f t="shared" si="1"/>
        <v>6.6172899277435471E-2</v>
      </c>
    </row>
    <row r="59" spans="3:5" x14ac:dyDescent="0.25">
      <c r="C59">
        <v>48</v>
      </c>
      <c r="D59">
        <f t="shared" si="0"/>
        <v>2.9778737842627721E-2</v>
      </c>
      <c r="E59">
        <f t="shared" si="1"/>
        <v>9.5951637120063188E-2</v>
      </c>
    </row>
    <row r="60" spans="3:5" x14ac:dyDescent="0.25">
      <c r="C60">
        <v>49</v>
      </c>
      <c r="D60">
        <f t="shared" si="0"/>
        <v>3.8624576067988775E-2</v>
      </c>
      <c r="E60">
        <f t="shared" si="1"/>
        <v>0.13457621318805196</v>
      </c>
    </row>
    <row r="61" spans="3:5" x14ac:dyDescent="0.25">
      <c r="C61">
        <v>50</v>
      </c>
      <c r="D61">
        <f t="shared" si="0"/>
        <v>4.8151971498092659E-2</v>
      </c>
      <c r="E61">
        <f t="shared" si="1"/>
        <v>0.18272818468614463</v>
      </c>
    </row>
    <row r="62" spans="3:5" x14ac:dyDescent="0.25">
      <c r="C62">
        <v>51</v>
      </c>
      <c r="D62">
        <f t="shared" si="0"/>
        <v>5.7698440792921524E-2</v>
      </c>
      <c r="E62">
        <f t="shared" si="1"/>
        <v>0.24042662547906615</v>
      </c>
    </row>
    <row r="63" spans="3:5" x14ac:dyDescent="0.25">
      <c r="C63">
        <v>52</v>
      </c>
      <c r="D63">
        <f t="shared" si="0"/>
        <v>6.6451836725181054E-2</v>
      </c>
      <c r="E63">
        <f t="shared" si="1"/>
        <v>0.30687846220424719</v>
      </c>
    </row>
    <row r="64" spans="3:5" x14ac:dyDescent="0.25">
      <c r="C64">
        <v>53</v>
      </c>
      <c r="D64">
        <f t="shared" si="0"/>
        <v>7.3556750085734937E-2</v>
      </c>
      <c r="E64">
        <f t="shared" si="1"/>
        <v>0.38043521228998212</v>
      </c>
    </row>
    <row r="65" spans="3:5" x14ac:dyDescent="0.25">
      <c r="C65">
        <v>54</v>
      </c>
      <c r="D65">
        <f t="shared" si="0"/>
        <v>7.8248641552109033E-2</v>
      </c>
      <c r="E65">
        <f t="shared" si="1"/>
        <v>0.45868385384209115</v>
      </c>
    </row>
    <row r="66" spans="3:5" x14ac:dyDescent="0.25">
      <c r="C66">
        <v>55</v>
      </c>
      <c r="D66">
        <f t="shared" si="0"/>
        <v>7.9987500253267077E-2</v>
      </c>
      <c r="E66">
        <f t="shared" si="1"/>
        <v>0.53867135409535827</v>
      </c>
    </row>
    <row r="67" spans="3:5" x14ac:dyDescent="0.25">
      <c r="C67">
        <v>56</v>
      </c>
      <c r="D67">
        <f t="shared" si="0"/>
        <v>7.8559152034458693E-2</v>
      </c>
      <c r="E67">
        <f t="shared" si="1"/>
        <v>0.617230506129817</v>
      </c>
    </row>
    <row r="68" spans="3:5" x14ac:dyDescent="0.25">
      <c r="C68">
        <v>57</v>
      </c>
      <c r="D68">
        <f t="shared" si="0"/>
        <v>7.411818632490845E-2</v>
      </c>
      <c r="E68">
        <f t="shared" si="1"/>
        <v>0.69134869245472541</v>
      </c>
    </row>
    <row r="69" spans="3:5" x14ac:dyDescent="0.25">
      <c r="C69">
        <v>58</v>
      </c>
      <c r="D69">
        <f t="shared" si="0"/>
        <v>6.7160732053030039E-2</v>
      </c>
      <c r="E69">
        <f t="shared" si="1"/>
        <v>0.75850942450775549</v>
      </c>
    </row>
    <row r="70" spans="3:5" x14ac:dyDescent="0.25">
      <c r="C70">
        <v>59</v>
      </c>
      <c r="D70">
        <f t="shared" si="0"/>
        <v>5.8433631277777572E-2</v>
      </c>
      <c r="E70">
        <f t="shared" si="1"/>
        <v>0.81694305578553306</v>
      </c>
    </row>
    <row r="71" spans="3:5" x14ac:dyDescent="0.25">
      <c r="C71">
        <v>60</v>
      </c>
      <c r="D71">
        <f t="shared" si="0"/>
        <v>4.8802903159773509E-2</v>
      </c>
      <c r="E71">
        <f t="shared" si="1"/>
        <v>0.86574595894530659</v>
      </c>
    </row>
    <row r="72" spans="3:5" x14ac:dyDescent="0.25">
      <c r="C72">
        <v>61</v>
      </c>
      <c r="D72">
        <f t="shared" si="0"/>
        <v>3.9113437869399539E-2</v>
      </c>
      <c r="E72">
        <f t="shared" si="1"/>
        <v>0.90485939681470617</v>
      </c>
    </row>
    <row r="73" spans="3:5" x14ac:dyDescent="0.25">
      <c r="C73">
        <v>62</v>
      </c>
      <c r="D73">
        <f t="shared" si="0"/>
        <v>3.0071083953355542E-2</v>
      </c>
      <c r="E73">
        <f t="shared" si="1"/>
        <v>0.93493048076806173</v>
      </c>
    </row>
    <row r="74" spans="3:5" x14ac:dyDescent="0.25">
      <c r="C74">
        <v>63</v>
      </c>
      <c r="D74">
        <f t="shared" si="0"/>
        <v>2.2168806159616642E-2</v>
      </c>
      <c r="E74">
        <f t="shared" si="1"/>
        <v>0.95709928692767843</v>
      </c>
    </row>
    <row r="75" spans="3:5" x14ac:dyDescent="0.25">
      <c r="C75">
        <v>64</v>
      </c>
      <c r="D75">
        <f t="shared" si="0"/>
        <v>1.5664416852368E-2</v>
      </c>
      <c r="E75">
        <f t="shared" si="1"/>
        <v>0.9727637037800464</v>
      </c>
    </row>
    <row r="76" spans="3:5" x14ac:dyDescent="0.25">
      <c r="C76">
        <v>65</v>
      </c>
      <c r="D76">
        <f t="shared" ref="D76:D111" si="2">COMBIN($C$4,C76)*$C$5^C76*(1-$C$5)^($C$4-C76)</f>
        <v>1.0603605253910641E-2</v>
      </c>
      <c r="E76">
        <f t="shared" si="1"/>
        <v>0.98336730903395708</v>
      </c>
    </row>
    <row r="77" spans="3:5" x14ac:dyDescent="0.25">
      <c r="C77">
        <v>66</v>
      </c>
      <c r="D77">
        <f t="shared" si="2"/>
        <v>6.8727071090161603E-3</v>
      </c>
      <c r="E77">
        <f t="shared" ref="E77:E111" si="3">E76+D77</f>
        <v>0.99024001614297319</v>
      </c>
    </row>
    <row r="78" spans="3:5" x14ac:dyDescent="0.25">
      <c r="C78">
        <v>67</v>
      </c>
      <c r="D78">
        <f t="shared" si="2"/>
        <v>4.2626740609818369E-3</v>
      </c>
      <c r="E78">
        <f t="shared" si="3"/>
        <v>0.99450269020395499</v>
      </c>
    </row>
    <row r="79" spans="3:5" x14ac:dyDescent="0.25">
      <c r="C79">
        <v>68</v>
      </c>
      <c r="D79">
        <f t="shared" si="2"/>
        <v>2.5283507910725577E-3</v>
      </c>
      <c r="E79">
        <f t="shared" si="3"/>
        <v>0.9970310409950276</v>
      </c>
    </row>
    <row r="80" spans="3:5" x14ac:dyDescent="0.25">
      <c r="C80">
        <v>69</v>
      </c>
      <c r="D80">
        <f t="shared" si="2"/>
        <v>1.433139256775427E-3</v>
      </c>
      <c r="E80">
        <f t="shared" si="3"/>
        <v>0.99846418025180306</v>
      </c>
    </row>
    <row r="81" spans="3:5" x14ac:dyDescent="0.25">
      <c r="C81">
        <v>70</v>
      </c>
      <c r="D81">
        <f t="shared" si="2"/>
        <v>7.7571505803241412E-4</v>
      </c>
      <c r="E81">
        <f t="shared" si="3"/>
        <v>0.99923989530983548</v>
      </c>
    </row>
    <row r="82" spans="3:5" x14ac:dyDescent="0.25">
      <c r="C82">
        <v>71</v>
      </c>
      <c r="D82">
        <f t="shared" si="2"/>
        <v>4.0060402058012017E-4</v>
      </c>
      <c r="E82">
        <f t="shared" si="3"/>
        <v>0.99964049933041565</v>
      </c>
    </row>
    <row r="83" spans="3:5" x14ac:dyDescent="0.25">
      <c r="C83">
        <v>72</v>
      </c>
      <c r="D83">
        <f t="shared" si="2"/>
        <v>1.9721092988434936E-4</v>
      </c>
      <c r="E83">
        <f t="shared" si="3"/>
        <v>0.99983771026029999</v>
      </c>
    </row>
    <row r="84" spans="3:5" x14ac:dyDescent="0.25">
      <c r="C84">
        <v>73</v>
      </c>
      <c r="D84">
        <f t="shared" si="2"/>
        <v>9.2452003659634067E-5</v>
      </c>
      <c r="E84">
        <f t="shared" si="3"/>
        <v>0.99993016226395959</v>
      </c>
    </row>
    <row r="85" spans="3:5" x14ac:dyDescent="0.25">
      <c r="C85">
        <v>74</v>
      </c>
      <c r="D85">
        <f t="shared" si="2"/>
        <v>4.1228596226593588E-5</v>
      </c>
      <c r="E85">
        <f t="shared" si="3"/>
        <v>0.99997139086018616</v>
      </c>
    </row>
    <row r="86" spans="3:5" x14ac:dyDescent="0.25">
      <c r="C86">
        <v>75</v>
      </c>
      <c r="D86">
        <f t="shared" si="2"/>
        <v>1.7468708919712243E-5</v>
      </c>
      <c r="E86">
        <f t="shared" si="3"/>
        <v>0.99998885956910588</v>
      </c>
    </row>
    <row r="87" spans="3:5" x14ac:dyDescent="0.25">
      <c r="C87">
        <v>76</v>
      </c>
      <c r="D87">
        <f t="shared" si="2"/>
        <v>7.0232382352644291E-6</v>
      </c>
      <c r="E87">
        <f t="shared" si="3"/>
        <v>0.9999958828073412</v>
      </c>
    </row>
    <row r="88" spans="3:5" x14ac:dyDescent="0.25">
      <c r="C88">
        <v>77</v>
      </c>
      <c r="D88">
        <f t="shared" si="2"/>
        <v>2.6755193277197815E-6</v>
      </c>
      <c r="E88">
        <f t="shared" si="3"/>
        <v>0.99999855832666895</v>
      </c>
    </row>
    <row r="89" spans="3:5" x14ac:dyDescent="0.25">
      <c r="C89">
        <v>78</v>
      </c>
      <c r="D89">
        <f t="shared" si="2"/>
        <v>9.6425411668533523E-7</v>
      </c>
      <c r="E89">
        <f t="shared" si="3"/>
        <v>0.99999952258078562</v>
      </c>
    </row>
    <row r="90" spans="3:5" x14ac:dyDescent="0.25">
      <c r="C90">
        <v>79</v>
      </c>
      <c r="D90">
        <f t="shared" si="2"/>
        <v>3.2819901017981874E-7</v>
      </c>
      <c r="E90">
        <f t="shared" si="3"/>
        <v>0.99999985077979581</v>
      </c>
    </row>
    <row r="91" spans="3:5" x14ac:dyDescent="0.25">
      <c r="C91">
        <v>80</v>
      </c>
      <c r="D91">
        <f t="shared" si="2"/>
        <v>1.0529718243269187E-7</v>
      </c>
      <c r="E91">
        <f t="shared" si="3"/>
        <v>0.99999995607697822</v>
      </c>
    </row>
    <row r="92" spans="3:5" x14ac:dyDescent="0.25">
      <c r="C92">
        <v>81</v>
      </c>
      <c r="D92">
        <f t="shared" si="2"/>
        <v>3.1776927483116889E-8</v>
      </c>
      <c r="E92">
        <f t="shared" si="3"/>
        <v>0.99999998785390576</v>
      </c>
    </row>
    <row r="93" spans="3:5" x14ac:dyDescent="0.25">
      <c r="C93">
        <v>82</v>
      </c>
      <c r="D93">
        <f t="shared" si="2"/>
        <v>8.9991569701509879E-9</v>
      </c>
      <c r="E93">
        <f t="shared" si="3"/>
        <v>0.99999999685306273</v>
      </c>
    </row>
    <row r="94" spans="3:5" x14ac:dyDescent="0.25">
      <c r="C94">
        <v>83</v>
      </c>
      <c r="D94">
        <f t="shared" si="2"/>
        <v>2.3853187149797808E-9</v>
      </c>
      <c r="E94">
        <f t="shared" si="3"/>
        <v>0.99999999923838145</v>
      </c>
    </row>
    <row r="95" spans="3:5" x14ac:dyDescent="0.25">
      <c r="C95">
        <v>84</v>
      </c>
      <c r="D95">
        <f t="shared" si="2"/>
        <v>5.9001931177409967E-10</v>
      </c>
      <c r="E95">
        <f t="shared" si="3"/>
        <v>0.99999999982840082</v>
      </c>
    </row>
    <row r="96" spans="3:5" x14ac:dyDescent="0.25">
      <c r="C96">
        <v>85</v>
      </c>
      <c r="D96">
        <f t="shared" si="2"/>
        <v>1.3574300506175364E-10</v>
      </c>
      <c r="E96">
        <f t="shared" si="3"/>
        <v>0.99999999996414379</v>
      </c>
    </row>
    <row r="97" spans="3:5" x14ac:dyDescent="0.25">
      <c r="C97">
        <v>86</v>
      </c>
      <c r="D97">
        <f t="shared" si="2"/>
        <v>2.8937462319366089E-11</v>
      </c>
      <c r="E97">
        <f t="shared" si="3"/>
        <v>0.9999999999930812</v>
      </c>
    </row>
    <row r="98" spans="3:5" x14ac:dyDescent="0.25">
      <c r="C98">
        <v>87</v>
      </c>
      <c r="D98">
        <f t="shared" si="2"/>
        <v>5.6914038278191272E-12</v>
      </c>
      <c r="E98">
        <f t="shared" si="3"/>
        <v>0.99999999999877265</v>
      </c>
    </row>
    <row r="99" spans="3:5" x14ac:dyDescent="0.25">
      <c r="C99">
        <v>88</v>
      </c>
      <c r="D99">
        <f t="shared" si="2"/>
        <v>1.0276145800228985E-12</v>
      </c>
      <c r="E99">
        <f t="shared" si="3"/>
        <v>0.99999999999980027</v>
      </c>
    </row>
    <row r="100" spans="3:5" x14ac:dyDescent="0.25">
      <c r="C100">
        <v>89</v>
      </c>
      <c r="D100">
        <f t="shared" si="2"/>
        <v>1.6934472479778111E-13</v>
      </c>
      <c r="E100">
        <f t="shared" si="3"/>
        <v>0.99999999999996958</v>
      </c>
    </row>
    <row r="101" spans="3:5" x14ac:dyDescent="0.25">
      <c r="C101">
        <v>90</v>
      </c>
      <c r="D101">
        <f t="shared" si="2"/>
        <v>2.5297174938927803E-14</v>
      </c>
      <c r="E101">
        <f t="shared" si="3"/>
        <v>0.99999999999999489</v>
      </c>
    </row>
    <row r="102" spans="3:5" x14ac:dyDescent="0.25">
      <c r="C102">
        <v>91</v>
      </c>
      <c r="D102">
        <f t="shared" si="2"/>
        <v>3.3976669637143563E-15</v>
      </c>
      <c r="E102">
        <f t="shared" si="3"/>
        <v>0.99999999999999833</v>
      </c>
    </row>
    <row r="103" spans="3:5" x14ac:dyDescent="0.25">
      <c r="C103">
        <v>92</v>
      </c>
      <c r="D103">
        <f t="shared" si="2"/>
        <v>4.0624278913976006E-16</v>
      </c>
      <c r="E103">
        <f t="shared" si="3"/>
        <v>0.99999999999999878</v>
      </c>
    </row>
    <row r="104" spans="3:5" x14ac:dyDescent="0.25">
      <c r="C104">
        <v>93</v>
      </c>
      <c r="D104">
        <f t="shared" si="2"/>
        <v>4.271130877455064E-17</v>
      </c>
      <c r="E104">
        <f t="shared" si="3"/>
        <v>0.99999999999999878</v>
      </c>
    </row>
    <row r="105" spans="3:5" x14ac:dyDescent="0.25">
      <c r="C105">
        <v>94</v>
      </c>
      <c r="D105">
        <f t="shared" si="2"/>
        <v>3.8874359050122939E-18</v>
      </c>
      <c r="E105">
        <f t="shared" si="3"/>
        <v>0.99999999999999878</v>
      </c>
    </row>
    <row r="106" spans="3:5" x14ac:dyDescent="0.25">
      <c r="C106">
        <v>95</v>
      </c>
      <c r="D106">
        <f t="shared" si="2"/>
        <v>3.0008277161498408E-19</v>
      </c>
      <c r="E106">
        <f t="shared" si="3"/>
        <v>0.99999999999999878</v>
      </c>
    </row>
    <row r="107" spans="3:5" x14ac:dyDescent="0.25">
      <c r="C107">
        <v>96</v>
      </c>
      <c r="D107">
        <f t="shared" si="2"/>
        <v>1.9102491248639038E-20</v>
      </c>
      <c r="E107">
        <f t="shared" si="3"/>
        <v>0.99999999999999878</v>
      </c>
    </row>
    <row r="108" spans="3:5" x14ac:dyDescent="0.25">
      <c r="C108">
        <v>97</v>
      </c>
      <c r="D108">
        <f t="shared" si="2"/>
        <v>9.6278306407802733E-22</v>
      </c>
      <c r="E108">
        <f t="shared" si="3"/>
        <v>0.99999999999999878</v>
      </c>
    </row>
    <row r="109" spans="3:5" x14ac:dyDescent="0.25">
      <c r="C109">
        <v>98</v>
      </c>
      <c r="D109">
        <f t="shared" si="2"/>
        <v>3.6022495594756133E-23</v>
      </c>
      <c r="E109">
        <f t="shared" si="3"/>
        <v>0.99999999999999878</v>
      </c>
    </row>
    <row r="110" spans="3:5" x14ac:dyDescent="0.25">
      <c r="C110">
        <v>99</v>
      </c>
      <c r="D110">
        <f t="shared" si="2"/>
        <v>8.8944433567299113E-25</v>
      </c>
      <c r="E110">
        <f t="shared" si="3"/>
        <v>0.99999999999999878</v>
      </c>
    </row>
    <row r="111" spans="3:5" x14ac:dyDescent="0.25">
      <c r="C111">
        <v>100</v>
      </c>
      <c r="D111">
        <f t="shared" si="2"/>
        <v>1.0870986324892116E-26</v>
      </c>
      <c r="E111">
        <f t="shared" si="3"/>
        <v>0.99999999999999878</v>
      </c>
    </row>
  </sheetData>
  <mergeCells count="1">
    <mergeCell ref="A1:I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activeCell="A6" sqref="A6"/>
    </sheetView>
  </sheetViews>
  <sheetFormatPr defaultRowHeight="15" x14ac:dyDescent="0.25"/>
  <cols>
    <col min="2" max="2" width="40.7109375" bestFit="1" customWidth="1"/>
    <col min="3" max="3" width="13" bestFit="1" customWidth="1"/>
    <col min="4" max="4" width="15.85546875" bestFit="1" customWidth="1"/>
    <col min="5" max="5" width="12" bestFit="1" customWidth="1"/>
    <col min="8" max="8" width="10" bestFit="1" customWidth="1"/>
  </cols>
  <sheetData>
    <row r="1" spans="1:9" x14ac:dyDescent="0.25">
      <c r="A1" s="28" t="s">
        <v>39</v>
      </c>
      <c r="B1" s="28"/>
      <c r="C1" s="28"/>
      <c r="D1" s="28"/>
      <c r="E1" s="28"/>
      <c r="F1" s="28"/>
      <c r="G1" s="28"/>
      <c r="H1" s="28"/>
      <c r="I1" s="28"/>
    </row>
    <row r="2" spans="1:9" x14ac:dyDescent="0.25">
      <c r="A2" s="28"/>
      <c r="B2" s="28"/>
      <c r="C2" s="28"/>
      <c r="D2" s="28"/>
      <c r="E2" s="28"/>
      <c r="F2" s="28"/>
      <c r="G2" s="28"/>
      <c r="H2" s="28"/>
      <c r="I2" s="28"/>
    </row>
    <row r="4" spans="1:9" x14ac:dyDescent="0.25">
      <c r="B4" t="s">
        <v>9</v>
      </c>
      <c r="C4">
        <v>100000</v>
      </c>
    </row>
    <row r="5" spans="1:9" x14ac:dyDescent="0.25">
      <c r="B5" t="s">
        <v>10</v>
      </c>
      <c r="C5">
        <v>0.498</v>
      </c>
    </row>
    <row r="7" spans="1:9" x14ac:dyDescent="0.25">
      <c r="B7" t="s">
        <v>11</v>
      </c>
      <c r="C7">
        <f>C4*0.5-0.5</f>
        <v>49999.5</v>
      </c>
    </row>
    <row r="9" spans="1:9" x14ac:dyDescent="0.25">
      <c r="B9" t="s">
        <v>34</v>
      </c>
      <c r="C9">
        <f>C5*C4</f>
        <v>49800</v>
      </c>
    </row>
    <row r="10" spans="1:9" x14ac:dyDescent="0.25">
      <c r="B10" t="s">
        <v>35</v>
      </c>
      <c r="C10">
        <f>SQRT(C4*C5*(1-C5))</f>
        <v>158.11261809229521</v>
      </c>
    </row>
    <row r="12" spans="1:9" x14ac:dyDescent="0.25">
      <c r="B12" t="s">
        <v>36</v>
      </c>
      <c r="C12">
        <f>C7-C9</f>
        <v>199.5</v>
      </c>
    </row>
    <row r="13" spans="1:9" x14ac:dyDescent="0.25">
      <c r="B13" t="s">
        <v>37</v>
      </c>
      <c r="C13" s="13">
        <f>C12/C10</f>
        <v>1.2617588805186042</v>
      </c>
    </row>
    <row r="15" spans="1:9" x14ac:dyDescent="0.25">
      <c r="B15" t="s">
        <v>38</v>
      </c>
      <c r="C15">
        <f>1-_xlfn.NORM.S.DIST(C13,TRUE)</f>
        <v>0.10351778124445632</v>
      </c>
    </row>
    <row r="16" spans="1:9" x14ac:dyDescent="0.25">
      <c r="B16" t="s">
        <v>40</v>
      </c>
      <c r="C16" s="25">
        <f>C15</f>
        <v>0.10351778124445632</v>
      </c>
    </row>
  </sheetData>
  <mergeCells count="1">
    <mergeCell ref="A1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 OF CONTENTS</vt:lpstr>
      <vt:lpstr>Pascal's Triangle Images</vt:lpstr>
      <vt:lpstr>Normalized Pascal's Triangle</vt:lpstr>
      <vt:lpstr>Pascals Triangle .25</vt:lpstr>
      <vt:lpstr>Pascals Triangle .3 Normalized</vt:lpstr>
      <vt:lpstr>Cumulative Distribution Funct</vt:lpstr>
      <vt:lpstr>Blackjack</vt:lpstr>
      <vt:lpstr>Election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2017-01-07T16:35:23Z</dcterms:modified>
</cp:coreProperties>
</file>